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\\10.0.0.4\Temas Generales\Liquidación FEPA\Liquidaciones\LIQUIDACIONES 2024\Resumen\"/>
    </mc:Choice>
  </mc:AlternateContent>
  <xr:revisionPtr revIDLastSave="0" documentId="8_{A3F2F954-1F38-4E5A-B1CE-59B249A816C9}" xr6:coauthVersionLast="47" xr6:coauthVersionMax="47" xr10:uidLastSave="{00000000-0000-0000-0000-000000000000}"/>
  <bookViews>
    <workbookView xWindow="12090" yWindow="-16320" windowWidth="29040" windowHeight="16440" xr2:uid="{C36B3ECF-9BEA-4084-823F-9115DCC3B9CA}"/>
  </bookViews>
  <sheets>
    <sheet name="Ventas Por Régimen" sheetId="1" r:id="rId1"/>
    <sheet name="Ventas mdo mes P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3" i="2" l="1"/>
  <c r="N23" i="2" s="1"/>
  <c r="N22" i="2"/>
  <c r="H21" i="2"/>
  <c r="H23" i="2" s="1"/>
  <c r="G21" i="2"/>
  <c r="G23" i="2" s="1"/>
  <c r="F21" i="2"/>
  <c r="F23" i="2" s="1"/>
  <c r="E21" i="2"/>
  <c r="E23" i="2" s="1"/>
  <c r="D21" i="2"/>
  <c r="D23" i="2" s="1"/>
  <c r="C21" i="2"/>
  <c r="C23" i="2" s="1"/>
  <c r="B21" i="2"/>
  <c r="N21" i="2" s="1"/>
  <c r="N20" i="2"/>
  <c r="N19" i="2"/>
  <c r="N18" i="2"/>
  <c r="N17" i="2"/>
  <c r="N16" i="2"/>
  <c r="N15" i="2"/>
  <c r="N14" i="2"/>
  <c r="N13" i="2"/>
  <c r="N12" i="2"/>
  <c r="N11" i="2"/>
  <c r="N10" i="2"/>
  <c r="N9" i="2"/>
  <c r="N8" i="2"/>
  <c r="N7" i="2"/>
  <c r="N6" i="2"/>
  <c r="N5" i="2"/>
  <c r="H17" i="1"/>
  <c r="G17" i="1"/>
  <c r="F17" i="1"/>
  <c r="E17" i="1"/>
  <c r="D17" i="1"/>
  <c r="C17" i="1"/>
  <c r="B17" i="1"/>
  <c r="N12" i="1"/>
  <c r="N9" i="1"/>
  <c r="N6" i="1"/>
  <c r="N17" i="1" s="1"/>
</calcChain>
</file>

<file path=xl/sharedStrings.xml><?xml version="1.0" encoding="utf-8"?>
<sst xmlns="http://schemas.openxmlformats.org/spreadsheetml/2006/main" count="64" uniqueCount="46">
  <si>
    <t>FONDO DE ESTABILIZACIÓN DE PRECIOS DEL AZÚCAR</t>
  </si>
  <si>
    <t>VENTAS Y FACTOR DE PONDERACIÓN POR RÉGIMEN DE LIQUIDACIÓN - JULIO. 2024 QQ</t>
  </si>
  <si>
    <t>Ingenios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</si>
  <si>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</si>
  <si>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</si>
  <si>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</si>
  <si>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</si>
  <si>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</si>
  <si>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</si>
  <si>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</si>
  <si>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</si>
  <si>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</si>
  <si>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</si>
  <si>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</si>
  <si>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</si>
  <si>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</si>
  <si>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Régimen Temporal</t>
  </si>
  <si>
    <t xml:space="preserve">   - Ventas</t>
  </si>
  <si>
    <t xml:space="preserve">   - Factor de Ponderación (ZiEm)</t>
  </si>
  <si>
    <t xml:space="preserve">   - Factor de Ponderación (ZiE)</t>
  </si>
  <si>
    <t xml:space="preserve">   - qq sobre limite preferencial</t>
  </si>
  <si>
    <t>Régimen Regular</t>
  </si>
  <si>
    <t xml:space="preserve">   - Factor de Ponderación (ZiRm)</t>
  </si>
  <si>
    <t xml:space="preserve">   - Factor de Ponderación (ZiR)</t>
  </si>
  <si>
    <t>Total</t>
  </si>
  <si>
    <t xml:space="preserve">   - Factor de Ponderación (Zm)</t>
  </si>
  <si>
    <t xml:space="preserve">   - Factor de Ponderación (Z)</t>
  </si>
  <si>
    <t>OPERACIONES DEL SECTOR POR MERCADO JULIO DE 2024 QQ</t>
  </si>
  <si>
    <t>Nacional Tradicional</t>
  </si>
  <si>
    <t>Interno Especial</t>
  </si>
  <si>
    <t>Expoconjunta blanco</t>
  </si>
  <si>
    <t>Expoconjunta crudo</t>
  </si>
  <si>
    <t>Crudo concentrados</t>
  </si>
  <si>
    <t>Crudo alcohol no carburante</t>
  </si>
  <si>
    <t>Exportaciones a Ecuador</t>
  </si>
  <si>
    <t>Exportaciones a Perú</t>
  </si>
  <si>
    <t>Exportaciones Cuota USA</t>
  </si>
  <si>
    <t>Exportaciones Resto del Mundo</t>
  </si>
  <si>
    <t>Miel Virgen</t>
  </si>
  <si>
    <t>Jugo claro</t>
  </si>
  <si>
    <t>Miel primera</t>
  </si>
  <si>
    <t>Miel segunda</t>
  </si>
  <si>
    <t>HTM</t>
  </si>
  <si>
    <t>Coyuntural</t>
  </si>
  <si>
    <t>Total Azúcar</t>
  </si>
  <si>
    <t>Alcohol equivalente en Azúcar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</si>
</sst>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/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32">
    <xf numFmtId="0" fontId="0" fillId="0" borderId="0" xfId="0"/>
    <xf numFmtId="0" fontId="2" fillId="0" borderId="0" xfId="2" applyFont="1"/>
    <xf numFmtId="0" fontId="3" fillId="0" borderId="0" xfId="2" applyFont="1"/>
    <xf numFmtId="0" fontId="2" fillId="0" borderId="1" xfId="2" applyFont="1" applyBorder="1" applyAlignment="1">
      <alignment horizontal="center" vertical="center" wrapText="1"/>
    </xf>
    <xf numFmtId="0" fontId="2" fillId="0" borderId="2" xfId="2" applyFont="1" applyBorder="1" applyAlignment="1">
      <alignment horizontal="center" vertical="center" wrapText="1"/>
    </xf>
    <xf numFmtId="0" fontId="2" fillId="0" borderId="3" xfId="2" applyFont="1" applyBorder="1" applyAlignment="1">
      <alignment horizontal="center" vertical="center" wrapText="1"/>
    </xf>
    <xf numFmtId="0" fontId="2" fillId="0" borderId="4" xfId="2" applyFont="1" applyBorder="1" applyAlignment="1">
      <alignment horizontal="center" vertical="center" wrapText="1"/>
    </xf>
    <xf numFmtId="0" fontId="3" fillId="0" borderId="5" xfId="2" applyFont="1" applyBorder="1"/>
    <xf numFmtId="3" fontId="3" fillId="0" borderId="6" xfId="2" applyNumberFormat="1" applyFont="1" applyBorder="1"/>
    <xf numFmtId="3" fontId="3" fillId="0" borderId="7" xfId="2" applyNumberFormat="1" applyFont="1" applyBorder="1"/>
    <xf numFmtId="3" fontId="3" fillId="0" borderId="8" xfId="2" applyNumberFormat="1" applyFont="1" applyBorder="1"/>
    <xf numFmtId="3" fontId="3" fillId="0" borderId="0" xfId="2" applyNumberFormat="1" applyFont="1"/>
    <xf numFmtId="0" fontId="3" fillId="0" borderId="9" xfId="2" quotePrefix="1" applyFont="1" applyBorder="1"/>
    <xf numFmtId="10" fontId="3" fillId="0" borderId="6" xfId="1" applyNumberFormat="1" applyFont="1" applyBorder="1"/>
    <xf numFmtId="10" fontId="3" fillId="0" borderId="7" xfId="1" applyNumberFormat="1" applyFont="1" applyBorder="1"/>
    <xf numFmtId="10" fontId="3" fillId="0" borderId="8" xfId="1" applyNumberFormat="1" applyFont="1" applyBorder="1"/>
    <xf numFmtId="0" fontId="3" fillId="0" borderId="10" xfId="2" quotePrefix="1" applyFont="1" applyBorder="1"/>
    <xf numFmtId="10" fontId="3" fillId="0" borderId="11" xfId="2" applyNumberFormat="1" applyFont="1" applyBorder="1"/>
    <xf numFmtId="10" fontId="3" fillId="0" borderId="12" xfId="2" applyNumberFormat="1" applyFont="1" applyBorder="1"/>
    <xf numFmtId="10" fontId="3" fillId="0" borderId="13" xfId="1" applyNumberFormat="1" applyFont="1" applyBorder="1"/>
    <xf numFmtId="0" fontId="1" fillId="0" borderId="0" xfId="2"/>
    <xf numFmtId="0" fontId="3" fillId="0" borderId="9" xfId="2" applyFont="1" applyBorder="1"/>
    <xf numFmtId="0" fontId="2" fillId="0" borderId="14" xfId="2" applyFont="1" applyBorder="1"/>
    <xf numFmtId="3" fontId="2" fillId="0" borderId="15" xfId="2" applyNumberFormat="1" applyFont="1" applyBorder="1"/>
    <xf numFmtId="3" fontId="2" fillId="0" borderId="16" xfId="2" applyNumberFormat="1" applyFont="1" applyBorder="1"/>
    <xf numFmtId="0" fontId="3" fillId="0" borderId="14" xfId="2" applyFont="1" applyBorder="1"/>
    <xf numFmtId="3" fontId="3" fillId="0" borderId="15" xfId="2" applyNumberFormat="1" applyFont="1" applyBorder="1"/>
    <xf numFmtId="3" fontId="3" fillId="0" borderId="17" xfId="2" applyNumberFormat="1" applyFont="1" applyBorder="1"/>
    <xf numFmtId="3" fontId="3" fillId="0" borderId="16" xfId="2" applyNumberFormat="1" applyFont="1" applyBorder="1"/>
    <xf numFmtId="0" fontId="2" fillId="0" borderId="10" xfId="2" applyFont="1" applyBorder="1"/>
    <xf numFmtId="3" fontId="2" fillId="0" borderId="11" xfId="2" applyNumberFormat="1" applyFont="1" applyBorder="1"/>
    <xf numFmtId="3" fontId="2" fillId="0" borderId="13" xfId="2" applyNumberFormat="1" applyFont="1" applyBorder="1"/>
  </cellXfs>
  <cellStyles count="3">
    <cellStyle name="Normal" xfId="0" builtinId="0"/>
    <cellStyle name="Normal 2 2" xfId="2" xr:uid="{75A5698A-D200-43D2-B444-353609D491AF}"/>
    <cellStyle name="Porcentaje" xfId="1" builtinId="5"/>
  </cellStyles>
  <dxfs count="2">
    <dxf>
      <font>
        <color indexed="9"/>
      </font>
    </dxf>
    <dxf>
      <font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E24B49-B90C-4EE5-A0D9-FFADDE876D47}">
  <sheetPr>
    <pageSetUpPr autoPageBreaks="0" fitToPage="1"/>
  </sheetPr>
  <dimension ref="A1:P29"/>
  <sheetViews>
    <sheetView showGridLines="0" tabSelected="1" showRuler="0" zoomScaleNormal="100" workbookViewId="0"/>
  </sheetViews>
  <sheetFormatPr baseColWidth="10" defaultColWidth="12" defaultRowHeight="14.5" x14ac:dyDescent="0.35"/>
  <cols>
    <col min="1" max="1" width="32.81640625" customWidth="1"/>
    <col min="2" max="2" width="12" customWidth="1"/>
  </cols>
  <sheetData>
    <row r="1" spans="1:16" x14ac:dyDescent="0.3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/>
    </row>
    <row r="2" spans="1:16" x14ac:dyDescent="0.3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2"/>
    </row>
    <row r="3" spans="1:16" ht="14.75" customHeight="1" thickBot="1" x14ac:dyDescent="0.4"/>
    <row r="4" spans="1:16" s="2" customFormat="1" ht="15.25" customHeight="1" thickTop="1" thickBot="1" x14ac:dyDescent="0.4">
      <c r="A4" s="3" t="s">
        <v>2</v>
      </c>
      <c r="B4" s="4" t="s">
        <v>3</v>
      </c>
      <c r="C4" s="4" t="s">
        <v>4</v>
      </c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K4" s="5" t="s">
        <v>12</v>
      </c>
      <c r="L4" s="5" t="s">
        <v>13</v>
      </c>
      <c r="M4" s="5" t="s">
        <v>14</v>
      </c>
      <c r="N4" s="6" t="s">
        <v>15</v>
      </c>
    </row>
    <row r="5" spans="1:16" x14ac:dyDescent="0.35">
      <c r="A5" s="7" t="s">
        <v>16</v>
      </c>
      <c r="B5" s="8"/>
      <c r="C5" s="8"/>
      <c r="D5" s="9"/>
      <c r="E5" s="9"/>
      <c r="F5" s="9"/>
      <c r="G5" s="9"/>
      <c r="H5" s="9"/>
      <c r="I5" s="9"/>
      <c r="J5" s="9"/>
      <c r="K5" s="9"/>
      <c r="L5" s="9"/>
      <c r="M5" s="9"/>
      <c r="N5" s="10"/>
      <c r="P5" s="11"/>
    </row>
    <row r="6" spans="1:16" x14ac:dyDescent="0.35">
      <c r="A6" s="12" t="s">
        <v>17</v>
      </c>
      <c r="B6" s="9">
        <v>76179.75</v>
      </c>
      <c r="C6" s="9">
        <v>82061.5</v>
      </c>
      <c r="D6" s="9">
        <v>71269.25</v>
      </c>
      <c r="E6" s="9">
        <v>89219.247600000002</v>
      </c>
      <c r="F6" s="9">
        <v>103889.5</v>
      </c>
      <c r="G6" s="9">
        <v>116297.25</v>
      </c>
      <c r="H6" s="9">
        <v>109948.75</v>
      </c>
      <c r="I6" s="9"/>
      <c r="J6" s="9"/>
      <c r="K6" s="9"/>
      <c r="L6" s="9"/>
      <c r="M6" s="9"/>
      <c r="N6" s="10">
        <f>+SUM(B6:M6)</f>
        <v>648865.2476</v>
      </c>
      <c r="P6" s="11"/>
    </row>
    <row r="7" spans="1:16" x14ac:dyDescent="0.35">
      <c r="A7" s="12" t="s">
        <v>18</v>
      </c>
      <c r="B7" s="13">
        <v>0</v>
      </c>
      <c r="C7" s="13">
        <v>0</v>
      </c>
      <c r="D7" s="14">
        <v>0</v>
      </c>
      <c r="E7" s="14">
        <v>0</v>
      </c>
      <c r="F7" s="14">
        <v>0</v>
      </c>
      <c r="G7" s="14">
        <v>0</v>
      </c>
      <c r="H7" s="14">
        <v>0</v>
      </c>
      <c r="I7" s="14"/>
      <c r="J7" s="14"/>
      <c r="K7" s="14"/>
      <c r="L7" s="14"/>
      <c r="M7" s="14"/>
      <c r="N7" s="15"/>
      <c r="P7" s="11"/>
    </row>
    <row r="8" spans="1:16" x14ac:dyDescent="0.35">
      <c r="A8" s="12" t="s">
        <v>19</v>
      </c>
      <c r="B8" s="13">
        <v>0</v>
      </c>
      <c r="C8" s="13">
        <v>0</v>
      </c>
      <c r="D8" s="14">
        <v>0</v>
      </c>
      <c r="E8" s="14">
        <v>0</v>
      </c>
      <c r="F8" s="14">
        <v>0</v>
      </c>
      <c r="G8" s="14">
        <v>0</v>
      </c>
      <c r="H8" s="14">
        <v>0</v>
      </c>
      <c r="I8" s="14"/>
      <c r="J8" s="14"/>
      <c r="K8" s="14"/>
      <c r="L8" s="14"/>
      <c r="M8" s="14"/>
      <c r="N8" s="15"/>
      <c r="P8" s="11"/>
    </row>
    <row r="9" spans="1:16" x14ac:dyDescent="0.35">
      <c r="A9" s="12" t="s">
        <v>20</v>
      </c>
      <c r="B9" s="9">
        <v>0</v>
      </c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/>
      <c r="J9" s="9"/>
      <c r="K9" s="9"/>
      <c r="L9" s="9"/>
      <c r="M9" s="9"/>
      <c r="N9" s="10">
        <f>+SUM(B9:M9)</f>
        <v>0</v>
      </c>
      <c r="P9" s="11"/>
    </row>
    <row r="10" spans="1:16" x14ac:dyDescent="0.35">
      <c r="A10" s="12"/>
      <c r="B10" s="8"/>
      <c r="C10" s="8"/>
      <c r="D10" s="9"/>
      <c r="E10" s="9"/>
      <c r="F10" s="9"/>
      <c r="G10" s="9"/>
      <c r="H10" s="9"/>
      <c r="I10" s="9"/>
      <c r="J10" s="9"/>
      <c r="K10" s="9"/>
      <c r="L10" s="9"/>
      <c r="M10" s="9"/>
      <c r="N10" s="10"/>
      <c r="P10" s="11"/>
    </row>
    <row r="11" spans="1:16" x14ac:dyDescent="0.35">
      <c r="A11" s="12" t="s">
        <v>21</v>
      </c>
      <c r="B11" s="8"/>
      <c r="C11" s="8"/>
      <c r="D11" s="9"/>
      <c r="E11" s="9"/>
      <c r="F11" s="9"/>
      <c r="G11" s="9"/>
      <c r="H11" s="9"/>
      <c r="I11" s="9"/>
      <c r="J11" s="9"/>
      <c r="K11" s="9"/>
      <c r="L11" s="9"/>
      <c r="M11" s="9"/>
      <c r="N11" s="10"/>
      <c r="P11" s="11"/>
    </row>
    <row r="12" spans="1:16" x14ac:dyDescent="0.35">
      <c r="A12" s="12" t="s">
        <v>17</v>
      </c>
      <c r="B12" s="9">
        <v>3074421.5523554999</v>
      </c>
      <c r="C12" s="9">
        <v>3438785.8045264999</v>
      </c>
      <c r="D12" s="9">
        <v>3259085.3364963001</v>
      </c>
      <c r="E12" s="9">
        <v>3156104.3594002002</v>
      </c>
      <c r="F12" s="9">
        <v>2314345.5426504998</v>
      </c>
      <c r="G12" s="9">
        <v>3090209.4483121</v>
      </c>
      <c r="H12" s="9">
        <v>3243798.9677984999</v>
      </c>
      <c r="I12" s="9"/>
      <c r="J12" s="9"/>
      <c r="K12" s="9"/>
      <c r="L12" s="9"/>
      <c r="M12" s="9"/>
      <c r="N12" s="10">
        <f>+SUM(B12:M12)</f>
        <v>21576751.011539601</v>
      </c>
      <c r="P12" s="11"/>
    </row>
    <row r="13" spans="1:16" x14ac:dyDescent="0.35">
      <c r="A13" s="12" t="s">
        <v>22</v>
      </c>
      <c r="B13" s="14">
        <v>0.50739335211836201</v>
      </c>
      <c r="C13" s="14">
        <v>0.55423217877656195</v>
      </c>
      <c r="D13" s="14">
        <v>0.53784375881964597</v>
      </c>
      <c r="E13" s="14">
        <v>0.53741476147387501</v>
      </c>
      <c r="F13" s="14">
        <v>0.42573428172397998</v>
      </c>
      <c r="G13" s="14">
        <v>0.55058882085648697</v>
      </c>
      <c r="H13" s="14">
        <v>0.48649776092297498</v>
      </c>
      <c r="I13" s="14"/>
      <c r="J13" s="14"/>
      <c r="K13" s="14"/>
      <c r="L13" s="14"/>
      <c r="M13" s="14"/>
      <c r="N13" s="15"/>
      <c r="P13" s="11"/>
    </row>
    <row r="14" spans="1:16" x14ac:dyDescent="0.35">
      <c r="A14" s="12" t="s">
        <v>23</v>
      </c>
      <c r="B14" s="14">
        <v>0.50739335211836201</v>
      </c>
      <c r="C14" s="14">
        <v>0.53229386949327495</v>
      </c>
      <c r="D14" s="14">
        <v>0.53414977759229798</v>
      </c>
      <c r="E14" s="14">
        <v>0.53494251782744995</v>
      </c>
      <c r="F14" s="14">
        <v>0.519299206234351</v>
      </c>
      <c r="G14" s="14">
        <v>0.52460462342408198</v>
      </c>
      <c r="H14" s="14">
        <v>0.51886316356176998</v>
      </c>
      <c r="I14" s="14"/>
      <c r="J14" s="14"/>
      <c r="K14" s="14"/>
      <c r="L14" s="14"/>
      <c r="M14" s="14"/>
      <c r="N14" s="15"/>
      <c r="P14" s="11"/>
    </row>
    <row r="15" spans="1:16" x14ac:dyDescent="0.35">
      <c r="A15" s="12"/>
      <c r="B15" s="8"/>
      <c r="C15" s="8"/>
      <c r="D15" s="9"/>
      <c r="E15" s="9"/>
      <c r="F15" s="9"/>
      <c r="G15" s="9"/>
      <c r="H15" s="9"/>
      <c r="I15" s="9"/>
      <c r="J15" s="9"/>
      <c r="K15" s="9"/>
      <c r="L15" s="9"/>
      <c r="M15" s="9"/>
      <c r="N15" s="10"/>
      <c r="P15" s="11"/>
    </row>
    <row r="16" spans="1:16" x14ac:dyDescent="0.35">
      <c r="A16" s="12" t="s">
        <v>24</v>
      </c>
      <c r="B16" s="8"/>
      <c r="C16" s="8"/>
      <c r="D16" s="9"/>
      <c r="E16" s="9"/>
      <c r="F16" s="9"/>
      <c r="G16" s="9"/>
      <c r="H16" s="9"/>
      <c r="I16" s="9"/>
      <c r="J16" s="9"/>
      <c r="K16" s="9"/>
      <c r="L16" s="9"/>
      <c r="M16" s="9"/>
      <c r="N16" s="10"/>
      <c r="P16" s="11"/>
    </row>
    <row r="17" spans="1:16" x14ac:dyDescent="0.35">
      <c r="A17" s="12" t="s">
        <v>17</v>
      </c>
      <c r="B17" s="9">
        <f t="shared" ref="B17:M17" si="0">+B12+B6</f>
        <v>3150601.3023554999</v>
      </c>
      <c r="C17" s="9">
        <f t="shared" si="0"/>
        <v>3520847.3045264999</v>
      </c>
      <c r="D17" s="9">
        <f t="shared" si="0"/>
        <v>3330354.5864963001</v>
      </c>
      <c r="E17" s="9">
        <f t="shared" si="0"/>
        <v>3245323.6070002001</v>
      </c>
      <c r="F17" s="9">
        <f t="shared" si="0"/>
        <v>2418235.0426504998</v>
      </c>
      <c r="G17" s="9">
        <f t="shared" si="0"/>
        <v>3206506.6983121</v>
      </c>
      <c r="H17" s="9">
        <f t="shared" si="0"/>
        <v>3353747.7177984999</v>
      </c>
      <c r="I17" s="9"/>
      <c r="J17" s="9"/>
      <c r="K17" s="9"/>
      <c r="L17" s="9"/>
      <c r="M17" s="9"/>
      <c r="N17" s="10">
        <f>+N6+N12</f>
        <v>22225616.259139601</v>
      </c>
      <c r="P17" s="11"/>
    </row>
    <row r="18" spans="1:16" x14ac:dyDescent="0.35">
      <c r="A18" s="12" t="s">
        <v>25</v>
      </c>
      <c r="B18" s="13">
        <v>0.56397660436899899</v>
      </c>
      <c r="C18" s="13">
        <v>0.59816937798344405</v>
      </c>
      <c r="D18" s="14">
        <v>0.586507302355466</v>
      </c>
      <c r="E18" s="14">
        <v>0.58632659664872799</v>
      </c>
      <c r="F18" s="14">
        <v>0.51400400388128997</v>
      </c>
      <c r="G18" s="14">
        <v>0.59101967591992899</v>
      </c>
      <c r="H18" s="14">
        <v>0.54123082084636298</v>
      </c>
      <c r="I18" s="14"/>
      <c r="J18" s="14"/>
      <c r="K18" s="14"/>
      <c r="L18" s="14"/>
      <c r="M18" s="14"/>
      <c r="N18" s="15"/>
      <c r="P18" s="11"/>
    </row>
    <row r="19" spans="1:16" ht="14.75" customHeight="1" thickBot="1" x14ac:dyDescent="0.4">
      <c r="A19" s="16" t="s">
        <v>26</v>
      </c>
      <c r="B19" s="17">
        <v>0.56397660436899899</v>
      </c>
      <c r="C19" s="17">
        <v>0.58202179094069995</v>
      </c>
      <c r="D19" s="18">
        <v>0.58351535597333704</v>
      </c>
      <c r="E19" s="18">
        <v>0.584204062729624</v>
      </c>
      <c r="F19" s="18">
        <v>0.57336740003365705</v>
      </c>
      <c r="G19" s="18">
        <v>0.57636668655082401</v>
      </c>
      <c r="H19" s="18">
        <v>0.57106483898694604</v>
      </c>
      <c r="I19" s="18"/>
      <c r="J19" s="18"/>
      <c r="K19" s="18"/>
      <c r="L19" s="18"/>
      <c r="M19" s="18"/>
      <c r="N19" s="19"/>
      <c r="P19" s="11"/>
    </row>
    <row r="20" spans="1:16" s="20" customFormat="1" ht="12.5" customHeight="1" x14ac:dyDescent="0.25"/>
    <row r="21" spans="1:16" s="20" customFormat="1" ht="12.5" customHeight="1" x14ac:dyDescent="0.25"/>
    <row r="22" spans="1:16" s="20" customFormat="1" ht="12.5" customHeight="1" x14ac:dyDescent="0.25"/>
    <row r="23" spans="1:16" s="20" customFormat="1" ht="12.5" customHeight="1" x14ac:dyDescent="0.25"/>
    <row r="24" spans="1:16" s="20" customFormat="1" ht="12.5" customHeight="1" x14ac:dyDescent="0.25"/>
    <row r="25" spans="1:16" s="20" customFormat="1" ht="12.5" customHeight="1" x14ac:dyDescent="0.25"/>
    <row r="26" spans="1:16" s="20" customFormat="1" ht="12.5" customHeight="1" x14ac:dyDescent="0.25"/>
    <row r="29" spans="1:16" x14ac:dyDescent="0.35">
      <c r="B29" s="11"/>
    </row>
  </sheetData>
  <conditionalFormatting sqref="C1:X2 C3:W3">
    <cfRule type="cellIs" dxfId="1" priority="1" stopIfTrue="1" operator="equal">
      <formula>0</formula>
    </cfRule>
  </conditionalFormatting>
  <printOptions horizontalCentered="1"/>
  <pageMargins left="0.15748031496062992" right="0.15748031496062992" top="0.98425196850393704" bottom="0.98425196850393704" header="0.51181102362204722" footer="0.51181102362204722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4E7620-C156-48B4-954F-1FE0579A185F}">
  <sheetPr>
    <pageSetUpPr autoPageBreaks="0" fitToPage="1"/>
  </sheetPr>
  <dimension ref="A1:P26"/>
  <sheetViews>
    <sheetView showGridLines="0" showRuler="0" zoomScaleNormal="100" workbookViewId="0"/>
  </sheetViews>
  <sheetFormatPr baseColWidth="10" defaultColWidth="12" defaultRowHeight="14.5" x14ac:dyDescent="0.35"/>
  <cols>
    <col min="1" max="1" width="31.453125" customWidth="1"/>
    <col min="2" max="2" width="12" customWidth="1"/>
  </cols>
  <sheetData>
    <row r="1" spans="1:16" x14ac:dyDescent="0.3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/>
    </row>
    <row r="2" spans="1:16" x14ac:dyDescent="0.35">
      <c r="A2" s="1" t="s">
        <v>27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2"/>
    </row>
    <row r="3" spans="1:16" ht="14.75" customHeight="1" thickBot="1" x14ac:dyDescent="0.4"/>
    <row r="4" spans="1:16" s="2" customFormat="1" ht="15.25" customHeight="1" thickTop="1" thickBot="1" x14ac:dyDescent="0.4">
      <c r="A4" s="3" t="s">
        <v>2</v>
      </c>
      <c r="B4" s="4" t="s">
        <v>3</v>
      </c>
      <c r="C4" s="4" t="s">
        <v>4</v>
      </c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K4" s="5" t="s">
        <v>12</v>
      </c>
      <c r="L4" s="5" t="s">
        <v>13</v>
      </c>
      <c r="M4" s="5" t="s">
        <v>14</v>
      </c>
      <c r="N4" s="6" t="s">
        <v>15</v>
      </c>
    </row>
    <row r="5" spans="1:16" x14ac:dyDescent="0.35">
      <c r="A5" s="7" t="s">
        <v>28</v>
      </c>
      <c r="B5" s="8">
        <v>1373735.8781325</v>
      </c>
      <c r="C5" s="8">
        <v>1414784.2624031999</v>
      </c>
      <c r="D5" s="9">
        <v>1377077.3020832001</v>
      </c>
      <c r="E5" s="9">
        <v>1342504.0614839999</v>
      </c>
      <c r="F5" s="9">
        <v>1175252.5484021001</v>
      </c>
      <c r="G5" s="9">
        <v>1311398.1486406</v>
      </c>
      <c r="H5" s="9">
        <v>1538596.0875828001</v>
      </c>
      <c r="I5" s="9"/>
      <c r="J5" s="9"/>
      <c r="K5" s="9"/>
      <c r="L5" s="9"/>
      <c r="M5" s="9"/>
      <c r="N5" s="10">
        <f t="shared" ref="N5:N21" si="0">SUM(B5:M5)</f>
        <v>9533348.2887283992</v>
      </c>
      <c r="P5" s="11"/>
    </row>
    <row r="6" spans="1:16" x14ac:dyDescent="0.35">
      <c r="A6" s="12" t="s">
        <v>29</v>
      </c>
      <c r="B6" s="9">
        <v>410746.50113039999</v>
      </c>
      <c r="C6" s="9">
        <v>457454.01812830003</v>
      </c>
      <c r="D6" s="9">
        <v>453501.02804369997</v>
      </c>
      <c r="E6" s="9">
        <v>493671.55905899999</v>
      </c>
      <c r="F6" s="9">
        <v>279201.71491129999</v>
      </c>
      <c r="G6" s="9">
        <v>536940.17784629995</v>
      </c>
      <c r="H6" s="9">
        <v>541992.94462019997</v>
      </c>
      <c r="I6" s="9"/>
      <c r="J6" s="9"/>
      <c r="K6" s="9"/>
      <c r="L6" s="9"/>
      <c r="M6" s="9"/>
      <c r="N6" s="10">
        <f t="shared" si="0"/>
        <v>3173507.9437391995</v>
      </c>
      <c r="P6" s="11"/>
    </row>
    <row r="7" spans="1:16" x14ac:dyDescent="0.35">
      <c r="A7" s="12" t="s">
        <v>30</v>
      </c>
      <c r="B7" s="9">
        <v>120692.74</v>
      </c>
      <c r="C7" s="9">
        <v>199370.61</v>
      </c>
      <c r="D7" s="9">
        <v>180204.16</v>
      </c>
      <c r="E7" s="9">
        <v>157100.935</v>
      </c>
      <c r="F7" s="9">
        <v>132666.42000000001</v>
      </c>
      <c r="G7" s="9">
        <v>139499.5</v>
      </c>
      <c r="H7" s="9">
        <v>82665</v>
      </c>
      <c r="I7" s="9"/>
      <c r="J7" s="9"/>
      <c r="K7" s="9"/>
      <c r="L7" s="9"/>
      <c r="M7" s="9"/>
      <c r="N7" s="10">
        <f t="shared" si="0"/>
        <v>1012199.3650000001</v>
      </c>
      <c r="P7" s="11"/>
    </row>
    <row r="8" spans="1:16" x14ac:dyDescent="0.35">
      <c r="A8" s="12" t="s">
        <v>31</v>
      </c>
      <c r="B8" s="9">
        <v>15278.12</v>
      </c>
      <c r="C8" s="9">
        <v>2293.1799999999998</v>
      </c>
      <c r="D8" s="9">
        <v>3215</v>
      </c>
      <c r="E8" s="9">
        <v>2519.4</v>
      </c>
      <c r="F8" s="9">
        <v>1925.8</v>
      </c>
      <c r="G8" s="9">
        <v>1294</v>
      </c>
      <c r="H8" s="9">
        <v>0</v>
      </c>
      <c r="I8" s="9"/>
      <c r="J8" s="9"/>
      <c r="K8" s="9"/>
      <c r="L8" s="9"/>
      <c r="M8" s="9"/>
      <c r="N8" s="10">
        <f t="shared" si="0"/>
        <v>26525.5</v>
      </c>
      <c r="P8" s="11"/>
    </row>
    <row r="9" spans="1:16" x14ac:dyDescent="0.35">
      <c r="A9" s="12" t="s">
        <v>32</v>
      </c>
      <c r="B9" s="9">
        <v>0</v>
      </c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/>
      <c r="J9" s="9"/>
      <c r="K9" s="9"/>
      <c r="L9" s="9"/>
      <c r="M9" s="9"/>
      <c r="N9" s="10">
        <f t="shared" si="0"/>
        <v>0</v>
      </c>
      <c r="P9" s="11"/>
    </row>
    <row r="10" spans="1:16" x14ac:dyDescent="0.35">
      <c r="A10" s="12" t="s">
        <v>33</v>
      </c>
      <c r="B10" s="9">
        <v>0</v>
      </c>
      <c r="C10" s="9">
        <v>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/>
      <c r="J10" s="9"/>
      <c r="K10" s="9"/>
      <c r="L10" s="9"/>
      <c r="M10" s="9"/>
      <c r="N10" s="10">
        <f t="shared" si="0"/>
        <v>0</v>
      </c>
      <c r="P10" s="11"/>
    </row>
    <row r="11" spans="1:16" x14ac:dyDescent="0.35">
      <c r="A11" s="12" t="s">
        <v>34</v>
      </c>
      <c r="B11" s="9">
        <v>102132.6</v>
      </c>
      <c r="C11" s="9">
        <v>85708</v>
      </c>
      <c r="D11" s="9">
        <v>126890</v>
      </c>
      <c r="E11" s="9">
        <v>104250</v>
      </c>
      <c r="F11" s="9">
        <v>48400</v>
      </c>
      <c r="G11" s="9">
        <v>73759.600000000006</v>
      </c>
      <c r="H11" s="9">
        <v>58820</v>
      </c>
      <c r="I11" s="9"/>
      <c r="J11" s="9"/>
      <c r="K11" s="9"/>
      <c r="L11" s="9"/>
      <c r="M11" s="9"/>
      <c r="N11" s="10">
        <f t="shared" si="0"/>
        <v>599960.19999999995</v>
      </c>
      <c r="P11" s="11"/>
    </row>
    <row r="12" spans="1:16" x14ac:dyDescent="0.35">
      <c r="A12" s="12" t="s">
        <v>35</v>
      </c>
      <c r="B12" s="9">
        <v>64011</v>
      </c>
      <c r="C12" s="9">
        <v>90830.5</v>
      </c>
      <c r="D12" s="9">
        <v>63164.4</v>
      </c>
      <c r="E12" s="9">
        <v>46981.5</v>
      </c>
      <c r="F12" s="9">
        <v>32333</v>
      </c>
      <c r="G12" s="9">
        <v>65294</v>
      </c>
      <c r="H12" s="9">
        <v>42710</v>
      </c>
      <c r="I12" s="9"/>
      <c r="J12" s="9"/>
      <c r="K12" s="9"/>
      <c r="L12" s="9"/>
      <c r="M12" s="9"/>
      <c r="N12" s="10">
        <f t="shared" si="0"/>
        <v>405324.4</v>
      </c>
      <c r="P12" s="11"/>
    </row>
    <row r="13" spans="1:16" x14ac:dyDescent="0.35">
      <c r="A13" s="12" t="s">
        <v>36</v>
      </c>
      <c r="B13" s="9">
        <v>27521.96</v>
      </c>
      <c r="C13" s="9">
        <v>87970.62</v>
      </c>
      <c r="D13" s="9">
        <v>115753.04</v>
      </c>
      <c r="E13" s="9">
        <v>115241.96</v>
      </c>
      <c r="F13" s="9">
        <v>49520.2</v>
      </c>
      <c r="G13" s="9">
        <v>153230.98000000001</v>
      </c>
      <c r="H13" s="9">
        <v>149148.4</v>
      </c>
      <c r="I13" s="9"/>
      <c r="J13" s="9"/>
      <c r="K13" s="9"/>
      <c r="L13" s="9"/>
      <c r="M13" s="9"/>
      <c r="N13" s="10">
        <f t="shared" si="0"/>
        <v>698387.16</v>
      </c>
      <c r="P13" s="11"/>
    </row>
    <row r="14" spans="1:16" x14ac:dyDescent="0.35">
      <c r="A14" s="12" t="s">
        <v>37</v>
      </c>
      <c r="B14" s="9">
        <v>579581.04</v>
      </c>
      <c r="C14" s="9">
        <v>713306.82432000001</v>
      </c>
      <c r="D14" s="9">
        <v>559399.68000000005</v>
      </c>
      <c r="E14" s="9">
        <v>524834.69182409998</v>
      </c>
      <c r="F14" s="9">
        <v>224886.74</v>
      </c>
      <c r="G14" s="9">
        <v>476078.48</v>
      </c>
      <c r="H14" s="9">
        <v>456651.02</v>
      </c>
      <c r="I14" s="9"/>
      <c r="J14" s="9"/>
      <c r="K14" s="9"/>
      <c r="L14" s="9"/>
      <c r="M14" s="9"/>
      <c r="N14" s="10">
        <f t="shared" si="0"/>
        <v>3534738.4761441005</v>
      </c>
      <c r="P14" s="11"/>
    </row>
    <row r="15" spans="1:16" x14ac:dyDescent="0.35">
      <c r="A15" s="12" t="s">
        <v>38</v>
      </c>
      <c r="B15" s="9">
        <v>6026.8887999999997</v>
      </c>
      <c r="C15" s="9">
        <v>7243.8181999999997</v>
      </c>
      <c r="D15" s="9">
        <v>10417.7608</v>
      </c>
      <c r="E15" s="9">
        <v>7346.9204</v>
      </c>
      <c r="F15" s="9">
        <v>13245.093000000001</v>
      </c>
      <c r="G15" s="9">
        <v>7653.9372000000003</v>
      </c>
      <c r="H15" s="9">
        <v>6862.6373999999996</v>
      </c>
      <c r="I15" s="9"/>
      <c r="J15" s="9"/>
      <c r="K15" s="9"/>
      <c r="L15" s="9"/>
      <c r="M15" s="9"/>
      <c r="N15" s="10">
        <f t="shared" si="0"/>
        <v>58797.055799999995</v>
      </c>
      <c r="P15" s="11"/>
    </row>
    <row r="16" spans="1:16" x14ac:dyDescent="0.35">
      <c r="A16" s="12" t="s">
        <v>39</v>
      </c>
      <c r="B16" s="9">
        <v>0</v>
      </c>
      <c r="C16" s="9">
        <v>0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/>
      <c r="J16" s="9"/>
      <c r="K16" s="9"/>
      <c r="L16" s="9"/>
      <c r="M16" s="9"/>
      <c r="N16" s="10">
        <f t="shared" si="0"/>
        <v>0</v>
      </c>
      <c r="P16" s="11"/>
    </row>
    <row r="17" spans="1:16" x14ac:dyDescent="0.35">
      <c r="A17" s="12" t="s">
        <v>40</v>
      </c>
      <c r="B17" s="9">
        <v>0</v>
      </c>
      <c r="C17" s="9">
        <v>0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/>
      <c r="J17" s="9"/>
      <c r="K17" s="9"/>
      <c r="L17" s="9"/>
      <c r="M17" s="9"/>
      <c r="N17" s="10">
        <f t="shared" si="0"/>
        <v>0</v>
      </c>
      <c r="P17" s="11"/>
    </row>
    <row r="18" spans="1:16" x14ac:dyDescent="0.35">
      <c r="A18" s="12" t="s">
        <v>41</v>
      </c>
      <c r="B18" s="9">
        <v>10514.3642117</v>
      </c>
      <c r="C18" s="9">
        <v>12823.6868328</v>
      </c>
      <c r="D18" s="9">
        <v>7115.7048280999998</v>
      </c>
      <c r="E18" s="9">
        <v>4073.8991000999999</v>
      </c>
      <c r="F18" s="9">
        <v>12080.489620599999</v>
      </c>
      <c r="G18" s="9">
        <v>10407.817497399999</v>
      </c>
      <c r="H18" s="9">
        <v>14666.454172600001</v>
      </c>
      <c r="I18" s="9"/>
      <c r="J18" s="9"/>
      <c r="K18" s="9"/>
      <c r="L18" s="9"/>
      <c r="M18" s="9"/>
      <c r="N18" s="10">
        <f t="shared" si="0"/>
        <v>71682.416263299994</v>
      </c>
      <c r="P18" s="11"/>
    </row>
    <row r="19" spans="1:16" x14ac:dyDescent="0.35">
      <c r="A19" s="21" t="s">
        <v>42</v>
      </c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10">
        <f t="shared" si="0"/>
        <v>0</v>
      </c>
      <c r="P19" s="11"/>
    </row>
    <row r="20" spans="1:16" ht="14.75" customHeight="1" thickBot="1" x14ac:dyDescent="0.4">
      <c r="A20" s="12" t="s">
        <v>43</v>
      </c>
      <c r="B20" s="8">
        <v>0</v>
      </c>
      <c r="C20" s="8">
        <v>0</v>
      </c>
      <c r="D20" s="9">
        <v>0</v>
      </c>
      <c r="E20" s="9">
        <v>0</v>
      </c>
      <c r="F20" s="9">
        <v>0</v>
      </c>
      <c r="G20" s="9">
        <v>0</v>
      </c>
      <c r="H20" s="9">
        <v>0</v>
      </c>
      <c r="I20" s="9"/>
      <c r="J20" s="9"/>
      <c r="K20" s="9"/>
      <c r="L20" s="9"/>
      <c r="M20" s="9"/>
      <c r="N20" s="10">
        <f t="shared" si="0"/>
        <v>0</v>
      </c>
    </row>
    <row r="21" spans="1:16" ht="15.25" customHeight="1" thickTop="1" thickBot="1" x14ac:dyDescent="0.4">
      <c r="A21" s="22" t="s">
        <v>44</v>
      </c>
      <c r="B21" s="23">
        <f t="shared" ref="B21:H21" si="1">+SUM(B5:B20)</f>
        <v>2710241.0922746002</v>
      </c>
      <c r="C21" s="23">
        <f t="shared" si="1"/>
        <v>3071785.5198843</v>
      </c>
      <c r="D21" s="23">
        <f t="shared" si="1"/>
        <v>2896738.0757549996</v>
      </c>
      <c r="E21" s="23">
        <f t="shared" si="1"/>
        <v>2798524.9268672001</v>
      </c>
      <c r="F21" s="23">
        <f t="shared" si="1"/>
        <v>1969512.005934</v>
      </c>
      <c r="G21" s="23">
        <f t="shared" si="1"/>
        <v>2775556.6411843002</v>
      </c>
      <c r="H21" s="23">
        <f t="shared" si="1"/>
        <v>2892112.5437755999</v>
      </c>
      <c r="I21" s="23"/>
      <c r="J21" s="23"/>
      <c r="K21" s="23"/>
      <c r="L21" s="23"/>
      <c r="M21" s="23"/>
      <c r="N21" s="24">
        <f t="shared" si="0"/>
        <v>19114470.805675</v>
      </c>
    </row>
    <row r="22" spans="1:16" ht="15.25" customHeight="1" thickTop="1" thickBot="1" x14ac:dyDescent="0.4">
      <c r="A22" s="25" t="s">
        <v>45</v>
      </c>
      <c r="B22" s="26">
        <v>440360.2100809</v>
      </c>
      <c r="C22" s="26">
        <v>449061.78464219999</v>
      </c>
      <c r="D22" s="27">
        <v>433616.51074130001</v>
      </c>
      <c r="E22" s="27">
        <v>446798.68013300002</v>
      </c>
      <c r="F22" s="27">
        <v>448723.03671650001</v>
      </c>
      <c r="G22" s="27">
        <v>430950.05712780001</v>
      </c>
      <c r="H22" s="27">
        <v>461635.1740229</v>
      </c>
      <c r="I22" s="27"/>
      <c r="J22" s="27"/>
      <c r="K22" s="27"/>
      <c r="L22" s="27"/>
      <c r="M22" s="27"/>
      <c r="N22" s="28">
        <f>+SUM(B22:M22)</f>
        <v>3111145.4534645998</v>
      </c>
    </row>
    <row r="23" spans="1:16" ht="15.25" customHeight="1" thickTop="1" thickBot="1" x14ac:dyDescent="0.4">
      <c r="A23" s="29" t="s">
        <v>15</v>
      </c>
      <c r="B23" s="30">
        <f t="shared" ref="B23:H23" si="2">+B21+B22</f>
        <v>3150601.3023554999</v>
      </c>
      <c r="C23" s="30">
        <f t="shared" si="2"/>
        <v>3520847.3045264999</v>
      </c>
      <c r="D23" s="30">
        <f t="shared" si="2"/>
        <v>3330354.5864962996</v>
      </c>
      <c r="E23" s="30">
        <f t="shared" si="2"/>
        <v>3245323.6070002001</v>
      </c>
      <c r="F23" s="30">
        <f t="shared" si="2"/>
        <v>2418235.0426504998</v>
      </c>
      <c r="G23" s="30">
        <f t="shared" si="2"/>
        <v>3206506.6983121</v>
      </c>
      <c r="H23" s="30">
        <f t="shared" si="2"/>
        <v>3353747.7177984999</v>
      </c>
      <c r="I23" s="30"/>
      <c r="J23" s="30"/>
      <c r="K23" s="30"/>
      <c r="L23" s="30"/>
      <c r="M23" s="30"/>
      <c r="N23" s="31">
        <f>SUM(B23:M23)</f>
        <v>22225616.259139601</v>
      </c>
    </row>
    <row r="26" spans="1:16" x14ac:dyDescent="0.35">
      <c r="B26" s="11"/>
    </row>
  </sheetData>
  <conditionalFormatting sqref="C1:X2 C3:W3">
    <cfRule type="cellIs" dxfId="0" priority="1" stopIfTrue="1" operator="equal">
      <formula>0</formula>
    </cfRule>
  </conditionalFormatting>
  <printOptions horizontalCentered="1"/>
  <pageMargins left="0.15748031496062992" right="0.15748031496062992" top="0.98425196850393704" bottom="0.98425196850393704" header="0.51181102362204722" footer="0.51181102362204722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Ventas Por Régimen</vt:lpstr>
      <vt:lpstr>Ventas mdo mes 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 Banguera Obregon</dc:creator>
  <cp:lastModifiedBy>Alexander Banguera Obregon</cp:lastModifiedBy>
  <dcterms:created xsi:type="dcterms:W3CDTF">2024-08-06T15:58:43Z</dcterms:created>
  <dcterms:modified xsi:type="dcterms:W3CDTF">2024-08-06T15:59:25Z</dcterms:modified>
</cp:coreProperties>
</file>