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10.0.0.4\Temas Generales\Liquidación FEPA\Liquidaciones\LIQUIDACIONES 2021\Resumen\"/>
    </mc:Choice>
  </mc:AlternateContent>
  <xr:revisionPtr revIDLastSave="0" documentId="8_{B3FA89E4-0CA9-4E83-B0B9-5C296F2FB439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Ventas Por Régimen" sheetId="3" r:id="rId1"/>
    <sheet name="Ventas mdo mes P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6" i="3" l="1"/>
  <c r="N9" i="3"/>
  <c r="N12" i="3"/>
  <c r="B17" i="3"/>
  <c r="C17" i="3"/>
  <c r="D17" i="3"/>
  <c r="E17" i="3"/>
  <c r="F17" i="3"/>
  <c r="G17" i="3"/>
  <c r="H17" i="3"/>
  <c r="I17" i="3"/>
  <c r="J17" i="3"/>
  <c r="K17" i="3"/>
  <c r="L17" i="3"/>
  <c r="N5" i="4"/>
  <c r="N6" i="4"/>
  <c r="N7" i="4"/>
  <c r="N8" i="4"/>
  <c r="N9" i="4"/>
  <c r="N10" i="4"/>
  <c r="N11" i="4"/>
  <c r="N12" i="4"/>
  <c r="N13" i="4"/>
  <c r="N14" i="4"/>
  <c r="N15" i="4"/>
  <c r="N16" i="4"/>
  <c r="N17" i="4"/>
  <c r="N18" i="4"/>
  <c r="N19" i="4"/>
  <c r="N20" i="4"/>
  <c r="B21" i="4"/>
  <c r="N21" i="4" s="1"/>
  <c r="C21" i="4"/>
  <c r="C23" i="4" s="1"/>
  <c r="D21" i="4"/>
  <c r="E21" i="4"/>
  <c r="F21" i="4"/>
  <c r="G21" i="4"/>
  <c r="G23" i="4" s="1"/>
  <c r="H21" i="4"/>
  <c r="I21" i="4"/>
  <c r="J21" i="4"/>
  <c r="J23" i="4" s="1"/>
  <c r="K21" i="4"/>
  <c r="K23" i="4" s="1"/>
  <c r="L21" i="4"/>
  <c r="N22" i="4"/>
  <c r="D23" i="4"/>
  <c r="E23" i="4"/>
  <c r="F23" i="4"/>
  <c r="H23" i="4"/>
  <c r="I23" i="4"/>
  <c r="L23" i="4"/>
  <c r="N17" i="3" l="1"/>
  <c r="B23" i="4"/>
  <c r="N23" i="4" s="1"/>
</calcChain>
</file>

<file path=xl/sharedStrings.xml><?xml version="1.0" encoding="utf-8"?>
<sst xmlns="http://schemas.openxmlformats.org/spreadsheetml/2006/main" count="64" uniqueCount="46">
  <si>
    <t>FONDO DE ESTABILIZACIÓN DE PRECIOS DEL AZÚCAR</t>
  </si>
  <si>
    <t>VENTAS Y FACTOR DE PONDERACIÓN POR RÉGIMEN DE LIQUIDACIÓN - NOVIEMBRE. 2021 QQ</t>
  </si>
  <si>
    <t>Ingenios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</si>
  <si>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</si>
  <si>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</si>
  <si>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</si>
  <si>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</si>
  <si>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</si>
  <si>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</si>
  <si>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</si>
  <si>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</si>
  <si>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</si>
  <si>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</si>
  <si>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</si>
  <si>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</si>
  <si>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</si>
  <si>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Régimen Temporal</t>
  </si>
  <si>
    <t xml:space="preserve">   - Ventas</t>
  </si>
  <si>
    <t xml:space="preserve">   - Factor de Ponderación (ZiEm)</t>
  </si>
  <si>
    <t xml:space="preserve">   - Factor de Ponderación (ZiE)</t>
  </si>
  <si>
    <t xml:space="preserve">   - qq sobre limite preferencial</t>
  </si>
  <si>
    <t>Régimen Regular</t>
  </si>
  <si>
    <t xml:space="preserve">   - Factor de Ponderación (ZiRm)</t>
  </si>
  <si>
    <t xml:space="preserve">   - Factor de Ponderación (ZiR)</t>
  </si>
  <si>
    <t>Total</t>
  </si>
  <si>
    <t xml:space="preserve">   - Factor de Ponderación (Zm)</t>
  </si>
  <si>
    <t xml:space="preserve">   - Factor de Ponderación (Z)</t>
  </si>
  <si>
    <t>OPERACIONES DEL SECTOR POR MERCADO NOVIEMBRE DE 2021 QQ</t>
  </si>
  <si>
    <t>Nacional Tradicional</t>
  </si>
  <si>
    <t>Interno Especial</t>
  </si>
  <si>
    <t>Expoconjunta blanco</t>
  </si>
  <si>
    <t>Expoconjunta crudo</t>
  </si>
  <si>
    <t>Crudo concentrados</t>
  </si>
  <si>
    <t>Crudo alcohol no carburante</t>
  </si>
  <si>
    <t>Exportaciones a Ecuador</t>
  </si>
  <si>
    <t>Exportaciones a Perú</t>
  </si>
  <si>
    <t>Exportaciones Cuota USA</t>
  </si>
  <si>
    <t>Exportaciones Resto del Mundo</t>
  </si>
  <si>
    <t>Miel Virgen</t>
  </si>
  <si>
    <t>Jugo claro</t>
  </si>
  <si>
    <t>Miel primera</t>
  </si>
  <si>
    <t>Miel segunda</t>
  </si>
  <si>
    <t>HTM</t>
  </si>
  <si>
    <t>Coyuntural</t>
  </si>
  <si>
    <t>Total Azúcar</t>
  </si>
  <si>
    <t>Alcohol equivalente en Azúcar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</si>
</sst>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_);_(* \(#,##0\);_(* &quot;-&quot;_);_(@_)"/>
    <numFmt numFmtId="165" formatCode="_(* #,##0.00_);_(* \(#,##0.00\);_(* &quot;-&quot;??_);_(@_)"/>
    <numFmt numFmtId="166" formatCode="_-* #,##0\ _P_t_a_-;\-* #,##0\ _P_t_a_-;_-* &quot;-&quot;\ _P_t_a_-;_-@_-"/>
    <numFmt numFmtId="169" formatCode="#,##0.00000000000"/>
    <numFmt numFmtId="170" formatCode="[$-C0A]dd\-mmm\-yy;@"/>
    <numFmt numFmtId="171" formatCode="#,##0.0000000000000000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/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auto="1"/>
      </left>
      <right style="thin">
        <color auto="1"/>
      </right>
      <top/>
      <bottom/>
      <diagonal/>
    </border>
  </borders>
  <cellStyleXfs count="28">
    <xf numFmtId="0" fontId="0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0" fontId="1" fillId="0" borderId="0"/>
    <xf numFmtId="170" fontId="1" fillId="0" borderId="0"/>
    <xf numFmtId="17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0" fontId="1" fillId="0" borderId="0"/>
    <xf numFmtId="170" fontId="1" fillId="0" borderId="0"/>
    <xf numFmtId="0" fontId="4" fillId="0" borderId="0"/>
    <xf numFmtId="165" fontId="5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6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" fillId="0" borderId="0"/>
    <xf numFmtId="0" fontId="4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2" applyFont="1"/>
    <xf numFmtId="0" fontId="1" fillId="0" borderId="0" xfId="2"/>
    <xf numFmtId="0" fontId="3" fillId="0" borderId="3" xfId="2" applyFont="1" applyBorder="1"/>
    <xf numFmtId="10" fontId="3" fillId="0" borderId="4" xfId="4" applyNumberFormat="1" applyFont="1" applyBorder="1"/>
    <xf numFmtId="10" fontId="3" fillId="0" borderId="5" xfId="4" applyNumberFormat="1" applyFont="1" applyBorder="1"/>
    <xf numFmtId="3" fontId="3" fillId="0" borderId="4" xfId="2" applyNumberFormat="1" applyFont="1" applyBorder="1"/>
    <xf numFmtId="3" fontId="3" fillId="0" borderId="5" xfId="2" applyNumberFormat="1" applyFont="1" applyBorder="1"/>
    <xf numFmtId="0" fontId="2" fillId="0" borderId="6" xfId="2" applyFont="1" applyBorder="1"/>
    <xf numFmtId="10" fontId="3" fillId="0" borderId="1" xfId="2" applyNumberFormat="1" applyFont="1" applyBorder="1"/>
    <xf numFmtId="10" fontId="3" fillId="0" borderId="2" xfId="2" applyNumberFormat="1" applyFont="1" applyBorder="1"/>
    <xf numFmtId="0" fontId="3" fillId="0" borderId="0" xfId="2" applyFont="1" applyFill="1"/>
    <xf numFmtId="3" fontId="3" fillId="0" borderId="0" xfId="2" applyNumberFormat="1" applyFont="1" applyFill="1"/>
    <xf numFmtId="0" fontId="2" fillId="0" borderId="8" xfId="2" applyFont="1" applyBorder="1" applyAlignment="1">
      <alignment horizontal="center" vertical="center" wrapText="1"/>
    </xf>
    <xf numFmtId="0" fontId="2" fillId="0" borderId="9" xfId="2" applyFont="1" applyBorder="1" applyAlignment="1">
      <alignment horizontal="center" vertical="center" wrapText="1"/>
    </xf>
    <xf numFmtId="0" fontId="2" fillId="0" borderId="10" xfId="2" applyFont="1" applyBorder="1" applyAlignment="1">
      <alignment horizontal="center" vertical="center" wrapText="1"/>
    </xf>
    <xf numFmtId="0" fontId="2" fillId="0" borderId="11" xfId="2" applyFont="1" applyBorder="1" applyAlignment="1">
      <alignment horizontal="center" vertical="center" wrapText="1"/>
    </xf>
    <xf numFmtId="3" fontId="3" fillId="0" borderId="7" xfId="2" applyNumberFormat="1" applyFont="1" applyBorder="1"/>
    <xf numFmtId="0" fontId="3" fillId="0" borderId="12" xfId="2" quotePrefix="1" applyFont="1" applyBorder="1"/>
    <xf numFmtId="10" fontId="3" fillId="0" borderId="7" xfId="4" applyNumberFormat="1" applyFont="1" applyBorder="1"/>
    <xf numFmtId="0" fontId="3" fillId="0" borderId="6" xfId="2" quotePrefix="1" applyFont="1" applyBorder="1"/>
    <xf numFmtId="10" fontId="3" fillId="0" borderId="13" xfId="4" applyNumberFormat="1" applyFont="1" applyBorder="1"/>
    <xf numFmtId="0" fontId="2" fillId="0" borderId="14" xfId="2" applyFont="1" applyBorder="1"/>
    <xf numFmtId="3" fontId="2" fillId="0" borderId="15" xfId="2" applyNumberFormat="1" applyFont="1" applyBorder="1"/>
    <xf numFmtId="3" fontId="2" fillId="0" borderId="16" xfId="2" applyNumberFormat="1" applyFont="1" applyBorder="1"/>
    <xf numFmtId="0" fontId="3" fillId="0" borderId="14" xfId="2" applyFont="1" applyBorder="1"/>
    <xf numFmtId="3" fontId="3" fillId="0" borderId="15" xfId="2" applyNumberFormat="1" applyFont="1" applyBorder="1"/>
    <xf numFmtId="3" fontId="3" fillId="0" borderId="17" xfId="2" applyNumberFormat="1" applyFont="1" applyBorder="1"/>
    <xf numFmtId="3" fontId="3" fillId="0" borderId="16" xfId="2" applyNumberFormat="1" applyFont="1" applyBorder="1"/>
    <xf numFmtId="3" fontId="2" fillId="0" borderId="2" xfId="2" applyNumberFormat="1" applyFont="1" applyBorder="1"/>
    <xf numFmtId="3" fontId="2" fillId="0" borderId="13" xfId="2" applyNumberFormat="1" applyFont="1" applyBorder="1"/>
    <xf numFmtId="0" fontId="3" fillId="0" borderId="18" xfId="2" applyFont="1" applyBorder="1"/>
  </cellXfs>
  <cellStyles count="28">
    <cellStyle name="Comma [0] 2" xfId="23" xr:uid="{00000000-0005-0000-0000-000001000000}"/>
    <cellStyle name="Comma 2" xfId="5" xr:uid="{00000000-0005-0000-0000-000002000000}"/>
    <cellStyle name="Comma 3" xfId="9" xr:uid="{00000000-0005-0000-0000-000003000000}"/>
    <cellStyle name="Comma 4" xfId="27" xr:uid="{00000000-0005-0000-0000-000004000000}"/>
    <cellStyle name="Millares [0] 2" xfId="8" xr:uid="{00000000-0005-0000-0000-000005000000}"/>
    <cellStyle name="Millares [0] 3" xfId="1" xr:uid="{00000000-0005-0000-0000-000006000000}"/>
    <cellStyle name="Millares [0] 4" xfId="22" xr:uid="{00000000-0005-0000-0000-000007000000}"/>
    <cellStyle name="Millares 2" xfId="10" xr:uid="{00000000-0005-0000-0000-000008000000}"/>
    <cellStyle name="Millares 2 2" xfId="17" xr:uid="{00000000-0005-0000-0000-000009000000}"/>
    <cellStyle name="Millares 3" xfId="11" xr:uid="{00000000-0005-0000-0000-00000A000000}"/>
    <cellStyle name="Millares 4" xfId="12" xr:uid="{00000000-0005-0000-0000-00000B000000}"/>
    <cellStyle name="Millares 5" xfId="26" xr:uid="{00000000-0005-0000-0000-00000C000000}"/>
    <cellStyle name="Normal" xfId="0" builtinId="0"/>
    <cellStyle name="Normal 10" xfId="6" xr:uid="{00000000-0005-0000-0000-00000E000000}"/>
    <cellStyle name="Normal 2" xfId="7" xr:uid="{00000000-0005-0000-0000-00000F000000}"/>
    <cellStyle name="Normal 2 2" xfId="2" xr:uid="{00000000-0005-0000-0000-000010000000}"/>
    <cellStyle name="Normal 2 3" xfId="15" xr:uid="{00000000-0005-0000-0000-000011000000}"/>
    <cellStyle name="Normal 3" xfId="14" xr:uid="{00000000-0005-0000-0000-000012000000}"/>
    <cellStyle name="Normal 3 2" xfId="3" xr:uid="{00000000-0005-0000-0000-000013000000}"/>
    <cellStyle name="Normal 4" xfId="16" xr:uid="{00000000-0005-0000-0000-000014000000}"/>
    <cellStyle name="Normal 5" xfId="18" xr:uid="{00000000-0005-0000-0000-000015000000}"/>
    <cellStyle name="Normal 6" xfId="19" xr:uid="{00000000-0005-0000-0000-000016000000}"/>
    <cellStyle name="Normal 7" xfId="21" xr:uid="{00000000-0005-0000-0000-000017000000}"/>
    <cellStyle name="Normal 8" xfId="24" xr:uid="{00000000-0005-0000-0000-000018000000}"/>
    <cellStyle name="Normal 9" xfId="25" xr:uid="{00000000-0005-0000-0000-000019000000}"/>
    <cellStyle name="Porcentaje" xfId="4" builtinId="5"/>
    <cellStyle name="Porcentaje 2" xfId="20" xr:uid="{00000000-0005-0000-0000-00001B000000}"/>
    <cellStyle name="Porcentual 2" xfId="13" xr:uid="{00000000-0005-0000-0000-00001C000000}"/>
  </cellStyles>
  <dxfs count="2">
    <dxf>
      <font>
        <color indexed="9"/>
      </font>
    </dxf>
    <dxf>
      <font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10">
    <pageSetUpPr autoPageBreaks="0" fitToPage="1"/>
  </sheetPr>
  <dimension ref="A1:P29"/>
  <sheetViews>
    <sheetView showGridLines="0" tabSelected="1" showRuler="0" zoomScale="80" zoomScaleNormal="80" workbookViewId="0">
      <selection activeCell="A20" sqref="A20"/>
    </sheetView>
  </sheetViews>
  <sheetFormatPr baseColWidth="10" defaultColWidth="12" defaultRowHeight="14.5" x14ac:dyDescent="0.35"/>
  <cols>
    <col min="1" max="1" width="32.81640625" customWidth="1"/>
    <col min="2" max="2" width="12" customWidth="1"/>
  </cols>
  <sheetData>
    <row r="1" spans="1:16" x14ac:dyDescent="0.3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1"/>
    </row>
    <row r="2" spans="1:16" x14ac:dyDescent="0.3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1"/>
    </row>
    <row r="3" spans="1:16" ht="15" customHeight="1" thickBot="1" x14ac:dyDescent="0.4"/>
    <row r="4" spans="1:16" s="11" customFormat="1" ht="15.5" customHeight="1" thickTop="1" thickBot="1" x14ac:dyDescent="0.4">
      <c r="A4" s="13" t="s">
        <v>2</v>
      </c>
      <c r="B4" s="14" t="s">
        <v>3</v>
      </c>
      <c r="C4" s="14" t="s">
        <v>4</v>
      </c>
      <c r="D4" s="15" t="s">
        <v>5</v>
      </c>
      <c r="E4" s="15" t="s">
        <v>6</v>
      </c>
      <c r="F4" s="15" t="s">
        <v>7</v>
      </c>
      <c r="G4" s="15" t="s">
        <v>8</v>
      </c>
      <c r="H4" s="15" t="s">
        <v>9</v>
      </c>
      <c r="I4" s="15" t="s">
        <v>10</v>
      </c>
      <c r="J4" s="15" t="s">
        <v>11</v>
      </c>
      <c r="K4" s="15" t="s">
        <v>12</v>
      </c>
      <c r="L4" s="15" t="s">
        <v>13</v>
      </c>
      <c r="M4" s="15" t="s">
        <v>14</v>
      </c>
      <c r="N4" s="16" t="s">
        <v>15</v>
      </c>
    </row>
    <row r="5" spans="1:16" x14ac:dyDescent="0.35">
      <c r="A5" s="3" t="s">
        <v>16</v>
      </c>
      <c r="B5" s="7"/>
      <c r="C5" s="7"/>
      <c r="D5" s="6"/>
      <c r="E5" s="6"/>
      <c r="F5" s="6"/>
      <c r="G5" s="6"/>
      <c r="H5" s="6"/>
      <c r="I5" s="6"/>
      <c r="J5" s="6"/>
      <c r="K5" s="6"/>
      <c r="L5" s="6"/>
      <c r="M5" s="6"/>
      <c r="N5" s="17"/>
      <c r="P5" s="12"/>
    </row>
    <row r="6" spans="1:16" x14ac:dyDescent="0.35">
      <c r="A6" s="18" t="s">
        <v>17</v>
      </c>
      <c r="B6" s="6">
        <v>89450.502200000003</v>
      </c>
      <c r="C6" s="6">
        <v>99120.863200000007</v>
      </c>
      <c r="D6" s="6">
        <v>110506.47840000001</v>
      </c>
      <c r="E6" s="6">
        <v>62369.1702</v>
      </c>
      <c r="F6" s="6">
        <v>18257</v>
      </c>
      <c r="G6" s="6">
        <v>75996.270399999994</v>
      </c>
      <c r="H6" s="6">
        <v>165612.288</v>
      </c>
      <c r="I6" s="6">
        <v>118568.48</v>
      </c>
      <c r="J6" s="6">
        <v>132078.41039999999</v>
      </c>
      <c r="K6" s="6">
        <v>132136.79999999999</v>
      </c>
      <c r="L6" s="6">
        <v>132401.9528</v>
      </c>
      <c r="M6" s="6"/>
      <c r="N6" s="17">
        <f>+SUM(B6:M6)</f>
        <v>1136498.2156</v>
      </c>
      <c r="P6" s="12"/>
    </row>
    <row r="7" spans="1:16" x14ac:dyDescent="0.35">
      <c r="A7" s="18" t="s">
        <v>18</v>
      </c>
      <c r="B7" s="5">
        <v>0</v>
      </c>
      <c r="C7" s="5">
        <v>0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/>
      <c r="N7" s="19"/>
      <c r="P7" s="12"/>
    </row>
    <row r="8" spans="1:16" x14ac:dyDescent="0.35">
      <c r="A8" s="18" t="s">
        <v>19</v>
      </c>
      <c r="B8" s="5">
        <v>0</v>
      </c>
      <c r="C8" s="5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/>
      <c r="N8" s="19"/>
      <c r="P8" s="12"/>
    </row>
    <row r="9" spans="1:16" x14ac:dyDescent="0.35">
      <c r="A9" s="18" t="s">
        <v>20</v>
      </c>
      <c r="B9" s="6">
        <v>0</v>
      </c>
      <c r="C9" s="6">
        <v>0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0</v>
      </c>
      <c r="K9" s="6">
        <v>0</v>
      </c>
      <c r="L9" s="6">
        <v>0</v>
      </c>
      <c r="M9" s="6"/>
      <c r="N9" s="17">
        <f>+SUM(B9:M9)</f>
        <v>0</v>
      </c>
      <c r="P9" s="12"/>
    </row>
    <row r="10" spans="1:16" x14ac:dyDescent="0.35">
      <c r="A10" s="18"/>
      <c r="B10" s="7"/>
      <c r="C10" s="7"/>
      <c r="D10" s="6"/>
      <c r="E10" s="6"/>
      <c r="F10" s="6"/>
      <c r="G10" s="6"/>
      <c r="H10" s="6"/>
      <c r="I10" s="6"/>
      <c r="J10" s="6"/>
      <c r="K10" s="6"/>
      <c r="L10" s="6"/>
      <c r="M10" s="6"/>
      <c r="N10" s="17"/>
      <c r="P10" s="12"/>
    </row>
    <row r="11" spans="1:16" x14ac:dyDescent="0.35">
      <c r="A11" s="18" t="s">
        <v>21</v>
      </c>
      <c r="B11" s="7"/>
      <c r="C11" s="7"/>
      <c r="D11" s="6"/>
      <c r="E11" s="6"/>
      <c r="F11" s="6"/>
      <c r="G11" s="6"/>
      <c r="H11" s="6"/>
      <c r="I11" s="6"/>
      <c r="J11" s="6"/>
      <c r="K11" s="6"/>
      <c r="L11" s="6"/>
      <c r="M11" s="6"/>
      <c r="N11" s="17"/>
      <c r="P11" s="12"/>
    </row>
    <row r="12" spans="1:16" x14ac:dyDescent="0.35">
      <c r="A12" s="18" t="s">
        <v>17</v>
      </c>
      <c r="B12" s="6">
        <v>3815452.4035800002</v>
      </c>
      <c r="C12" s="6">
        <v>4335163.51504</v>
      </c>
      <c r="D12" s="6">
        <v>4166653.0884199999</v>
      </c>
      <c r="E12" s="6">
        <v>3163075.8829399999</v>
      </c>
      <c r="F12" s="6">
        <v>964771.85699999996</v>
      </c>
      <c r="G12" s="6">
        <v>3237908.2759799999</v>
      </c>
      <c r="H12" s="6">
        <v>4566485.7696599998</v>
      </c>
      <c r="I12" s="6">
        <v>5355337.8808800001</v>
      </c>
      <c r="J12" s="6">
        <v>4389135.5164400004</v>
      </c>
      <c r="K12" s="6">
        <v>4533131.8499999996</v>
      </c>
      <c r="L12" s="6">
        <v>4406170.3410999998</v>
      </c>
      <c r="M12" s="6"/>
      <c r="N12" s="17">
        <f>+SUM(B12:M12)</f>
        <v>42933286.381040007</v>
      </c>
      <c r="P12" s="12"/>
    </row>
    <row r="13" spans="1:16" x14ac:dyDescent="0.35">
      <c r="A13" s="18" t="s">
        <v>22</v>
      </c>
      <c r="B13" s="4">
        <v>0.53563984126168396</v>
      </c>
      <c r="C13" s="4">
        <v>0.60462153781922701</v>
      </c>
      <c r="D13" s="4">
        <v>0.55865311337244306</v>
      </c>
      <c r="E13" s="4">
        <v>0.53784595718771899</v>
      </c>
      <c r="F13" s="4">
        <v>0.35087898927542799</v>
      </c>
      <c r="G13" s="4">
        <v>0.36940339198852301</v>
      </c>
      <c r="H13" s="4">
        <v>0.51220583147185905</v>
      </c>
      <c r="I13" s="4">
        <v>0.57471044085076295</v>
      </c>
      <c r="J13" s="4">
        <v>0.50528044513345105</v>
      </c>
      <c r="K13" s="4">
        <v>0.54095823679770905</v>
      </c>
      <c r="L13" s="4">
        <v>0.562918857449207</v>
      </c>
      <c r="M13" s="4"/>
      <c r="N13" s="19"/>
      <c r="P13" s="12"/>
    </row>
    <row r="14" spans="1:16" x14ac:dyDescent="0.35">
      <c r="A14" s="18" t="s">
        <v>23</v>
      </c>
      <c r="B14" s="4">
        <v>0.53563984126168396</v>
      </c>
      <c r="C14" s="4">
        <v>0.57263709505238003</v>
      </c>
      <c r="D14" s="4">
        <v>0.56800387749342895</v>
      </c>
      <c r="E14" s="4">
        <v>0.561403678709397</v>
      </c>
      <c r="F14" s="4">
        <v>0.54760630061553905</v>
      </c>
      <c r="G14" s="4">
        <v>0.51724152626293696</v>
      </c>
      <c r="H14" s="4">
        <v>0.51630408476068002</v>
      </c>
      <c r="I14" s="4">
        <v>0.52604954095051304</v>
      </c>
      <c r="J14" s="4">
        <v>0.52351355262146504</v>
      </c>
      <c r="K14" s="4">
        <v>0.525574984668429</v>
      </c>
      <c r="L14" s="4">
        <v>0.52956593774739902</v>
      </c>
      <c r="M14" s="4"/>
      <c r="N14" s="19"/>
      <c r="P14" s="12"/>
    </row>
    <row r="15" spans="1:16" x14ac:dyDescent="0.35">
      <c r="A15" s="18"/>
      <c r="B15" s="7"/>
      <c r="C15" s="7"/>
      <c r="D15" s="6"/>
      <c r="E15" s="6"/>
      <c r="F15" s="6"/>
      <c r="G15" s="6"/>
      <c r="H15" s="6"/>
      <c r="I15" s="6"/>
      <c r="J15" s="6"/>
      <c r="K15" s="6"/>
      <c r="L15" s="6"/>
      <c r="M15" s="6"/>
      <c r="N15" s="17"/>
      <c r="P15" s="12"/>
    </row>
    <row r="16" spans="1:16" x14ac:dyDescent="0.35">
      <c r="A16" s="18" t="s">
        <v>24</v>
      </c>
      <c r="B16" s="7"/>
      <c r="C16" s="7"/>
      <c r="D16" s="6"/>
      <c r="E16" s="6"/>
      <c r="F16" s="6"/>
      <c r="G16" s="6"/>
      <c r="H16" s="6"/>
      <c r="I16" s="6"/>
      <c r="J16" s="6"/>
      <c r="K16" s="6"/>
      <c r="L16" s="6"/>
      <c r="M16" s="6"/>
      <c r="N16" s="17"/>
      <c r="P16" s="12"/>
    </row>
    <row r="17" spans="1:16" x14ac:dyDescent="0.35">
      <c r="A17" s="18" t="s">
        <v>17</v>
      </c>
      <c r="B17" s="6">
        <f t="shared" ref="B17:M17" si="0">+B12+B6</f>
        <v>3904902.9057800001</v>
      </c>
      <c r="C17" s="6">
        <f t="shared" si="0"/>
        <v>4434284.3782399995</v>
      </c>
      <c r="D17" s="6">
        <f t="shared" si="0"/>
        <v>4277159.5668200003</v>
      </c>
      <c r="E17" s="6">
        <f t="shared" si="0"/>
        <v>3225445.05314</v>
      </c>
      <c r="F17" s="6">
        <f t="shared" si="0"/>
        <v>983028.85699999996</v>
      </c>
      <c r="G17" s="6">
        <f t="shared" si="0"/>
        <v>3313904.5463799997</v>
      </c>
      <c r="H17" s="6">
        <f t="shared" si="0"/>
        <v>4732098.0576599995</v>
      </c>
      <c r="I17" s="6">
        <f t="shared" si="0"/>
        <v>5473906.3608800005</v>
      </c>
      <c r="J17" s="6">
        <f t="shared" si="0"/>
        <v>4521213.9268400008</v>
      </c>
      <c r="K17" s="6">
        <f t="shared" si="0"/>
        <v>4665268.6499999994</v>
      </c>
      <c r="L17" s="6">
        <f t="shared" si="0"/>
        <v>4538572.2938999999</v>
      </c>
      <c r="M17" s="6"/>
      <c r="N17" s="17">
        <f>+N6+N12</f>
        <v>44069784.596640006</v>
      </c>
      <c r="P17" s="12"/>
    </row>
    <row r="18" spans="1:16" x14ac:dyDescent="0.35">
      <c r="A18" s="18" t="s">
        <v>25</v>
      </c>
      <c r="B18" s="5">
        <v>0.59680935994348105</v>
      </c>
      <c r="C18" s="5">
        <v>0.64782226375841201</v>
      </c>
      <c r="D18" s="4">
        <v>0.62153463672071496</v>
      </c>
      <c r="E18" s="4">
        <v>0.56660428672962904</v>
      </c>
      <c r="F18" s="4">
        <v>0.36992154225234503</v>
      </c>
      <c r="G18" s="4">
        <v>0.42480794447679698</v>
      </c>
      <c r="H18" s="4">
        <v>0.56339232888135404</v>
      </c>
      <c r="I18" s="4">
        <v>0.65269291943927799</v>
      </c>
      <c r="J18" s="4">
        <v>0.58848417895580696</v>
      </c>
      <c r="K18" s="4">
        <v>0.59439092868103105</v>
      </c>
      <c r="L18" s="4">
        <v>0.59691118119263198</v>
      </c>
      <c r="M18" s="4"/>
      <c r="N18" s="19"/>
      <c r="P18" s="12"/>
    </row>
    <row r="19" spans="1:16" ht="15" customHeight="1" thickBot="1" x14ac:dyDescent="0.4">
      <c r="A19" s="20" t="s">
        <v>26</v>
      </c>
      <c r="B19" s="10">
        <v>0.59680935994348105</v>
      </c>
      <c r="C19" s="10">
        <v>0.62393499158730703</v>
      </c>
      <c r="D19" s="9">
        <v>0.62312122981436402</v>
      </c>
      <c r="E19" s="9">
        <v>0.61161417962735498</v>
      </c>
      <c r="F19" s="9">
        <v>0.59749273129578695</v>
      </c>
      <c r="G19" s="9">
        <v>0.56907678682084195</v>
      </c>
      <c r="H19" s="9">
        <v>0.56799522180871898</v>
      </c>
      <c r="I19" s="9">
        <v>0.58327389688672004</v>
      </c>
      <c r="J19" s="9">
        <v>0.583949536131943</v>
      </c>
      <c r="K19" s="9">
        <v>0.58518177512700797</v>
      </c>
      <c r="L19" s="9">
        <v>0.58638974012798495</v>
      </c>
      <c r="M19" s="9"/>
      <c r="N19" s="21"/>
      <c r="P19" s="12"/>
    </row>
    <row r="20" spans="1:16" s="2" customFormat="1" ht="12.5" customHeight="1" x14ac:dyDescent="0.25"/>
    <row r="21" spans="1:16" s="2" customFormat="1" ht="12.5" customHeight="1" x14ac:dyDescent="0.25"/>
    <row r="22" spans="1:16" s="2" customFormat="1" ht="12.5" customHeight="1" x14ac:dyDescent="0.25"/>
    <row r="23" spans="1:16" s="2" customFormat="1" ht="12.5" customHeight="1" x14ac:dyDescent="0.25"/>
    <row r="24" spans="1:16" s="2" customFormat="1" ht="12.5" customHeight="1" x14ac:dyDescent="0.25"/>
    <row r="25" spans="1:16" s="2" customFormat="1" ht="12.5" customHeight="1" x14ac:dyDescent="0.25"/>
    <row r="26" spans="1:16" s="2" customFormat="1" ht="12.5" customHeight="1" x14ac:dyDescent="0.25"/>
    <row r="29" spans="1:16" x14ac:dyDescent="0.35">
      <c r="B29" s="12"/>
    </row>
  </sheetData>
  <conditionalFormatting sqref="C1:X2 C3:W3">
    <cfRule type="cellIs" dxfId="1" priority="1" stopIfTrue="1" operator="equal">
      <formula>0</formula>
    </cfRule>
  </conditionalFormatting>
  <printOptions horizontalCentered="1"/>
  <pageMargins left="0.15748031496062992" right="0.15748031496062992" top="0.98425196850393704" bottom="0.98425196850393704" header="0.51181102362204722" footer="0.51181102362204722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11">
    <pageSetUpPr autoPageBreaks="0" fitToPage="1"/>
  </sheetPr>
  <dimension ref="A1:P26"/>
  <sheetViews>
    <sheetView showGridLines="0" showRuler="0" zoomScale="80" zoomScaleNormal="80" workbookViewId="0">
      <selection activeCell="A24" sqref="A24"/>
    </sheetView>
  </sheetViews>
  <sheetFormatPr baseColWidth="10" defaultColWidth="12" defaultRowHeight="14.5" x14ac:dyDescent="0.35"/>
  <cols>
    <col min="1" max="1" width="31.54296875" customWidth="1"/>
    <col min="2" max="2" width="12" customWidth="1"/>
  </cols>
  <sheetData>
    <row r="1" spans="1:16" x14ac:dyDescent="0.3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1"/>
    </row>
    <row r="2" spans="1:16" x14ac:dyDescent="0.35">
      <c r="A2" s="1" t="s">
        <v>27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1"/>
    </row>
    <row r="3" spans="1:16" ht="15" customHeight="1" thickBot="1" x14ac:dyDescent="0.4"/>
    <row r="4" spans="1:16" s="11" customFormat="1" ht="15.5" customHeight="1" thickTop="1" thickBot="1" x14ac:dyDescent="0.4">
      <c r="A4" s="13" t="s">
        <v>2</v>
      </c>
      <c r="B4" s="14" t="s">
        <v>3</v>
      </c>
      <c r="C4" s="14" t="s">
        <v>4</v>
      </c>
      <c r="D4" s="15" t="s">
        <v>5</v>
      </c>
      <c r="E4" s="15" t="s">
        <v>6</v>
      </c>
      <c r="F4" s="15" t="s">
        <v>7</v>
      </c>
      <c r="G4" s="15" t="s">
        <v>8</v>
      </c>
      <c r="H4" s="15" t="s">
        <v>9</v>
      </c>
      <c r="I4" s="15" t="s">
        <v>10</v>
      </c>
      <c r="J4" s="15" t="s">
        <v>11</v>
      </c>
      <c r="K4" s="15" t="s">
        <v>12</v>
      </c>
      <c r="L4" s="15" t="s">
        <v>13</v>
      </c>
      <c r="M4" s="15" t="s">
        <v>14</v>
      </c>
      <c r="N4" s="16" t="s">
        <v>15</v>
      </c>
    </row>
    <row r="5" spans="1:16" x14ac:dyDescent="0.35">
      <c r="A5" s="3" t="s">
        <v>28</v>
      </c>
      <c r="B5" s="7">
        <v>1574420.3019399999</v>
      </c>
      <c r="C5" s="7">
        <v>1561656.2341799999</v>
      </c>
      <c r="D5" s="6">
        <v>1618756.74926</v>
      </c>
      <c r="E5" s="6">
        <v>1397894.0594200001</v>
      </c>
      <c r="F5" s="6">
        <v>619385.30614</v>
      </c>
      <c r="G5" s="6">
        <v>1906131.5678399999</v>
      </c>
      <c r="H5" s="6">
        <v>2066070.3124599999</v>
      </c>
      <c r="I5" s="6">
        <v>1901126.4374599999</v>
      </c>
      <c r="J5" s="6">
        <v>1860551.06122</v>
      </c>
      <c r="K5" s="6">
        <v>1892275.28458</v>
      </c>
      <c r="L5" s="6">
        <v>1829447.74502</v>
      </c>
      <c r="M5" s="6"/>
      <c r="N5" s="17">
        <f t="shared" ref="N5:N21" si="0">SUM(B5:M5)</f>
        <v>18227715.059519999</v>
      </c>
      <c r="P5" s="12"/>
    </row>
    <row r="6" spans="1:16" x14ac:dyDescent="0.35">
      <c r="A6" s="18" t="s">
        <v>29</v>
      </c>
      <c r="B6" s="6">
        <v>612842.2243</v>
      </c>
      <c r="C6" s="6">
        <v>634908.36806000001</v>
      </c>
      <c r="D6" s="6">
        <v>550498.74878000002</v>
      </c>
      <c r="E6" s="6">
        <v>453117.16762000002</v>
      </c>
      <c r="F6" s="6">
        <v>93596.104179999995</v>
      </c>
      <c r="G6" s="6">
        <v>618885.69816000003</v>
      </c>
      <c r="H6" s="6">
        <v>740350.09476000001</v>
      </c>
      <c r="I6" s="6">
        <v>747694.89324</v>
      </c>
      <c r="J6" s="6">
        <v>692229.56307999999</v>
      </c>
      <c r="K6" s="6">
        <v>726620.96242</v>
      </c>
      <c r="L6" s="6">
        <v>710767.00098000001</v>
      </c>
      <c r="M6" s="6"/>
      <c r="N6" s="17">
        <f t="shared" si="0"/>
        <v>6581510.8255799999</v>
      </c>
      <c r="P6" s="12"/>
    </row>
    <row r="7" spans="1:16" x14ac:dyDescent="0.35">
      <c r="A7" s="18" t="s">
        <v>30</v>
      </c>
      <c r="B7" s="6">
        <v>120691.17600000001</v>
      </c>
      <c r="C7" s="6">
        <v>186873.18</v>
      </c>
      <c r="D7" s="6">
        <v>167482.04399999999</v>
      </c>
      <c r="E7" s="6">
        <v>120239.84699999999</v>
      </c>
      <c r="F7" s="6">
        <v>51628.925000000003</v>
      </c>
      <c r="G7" s="6">
        <v>101765.049</v>
      </c>
      <c r="H7" s="6">
        <v>194494.74100000001</v>
      </c>
      <c r="I7" s="6">
        <v>219916.24549999999</v>
      </c>
      <c r="J7" s="6">
        <v>163858.636</v>
      </c>
      <c r="K7" s="6">
        <v>134792.54175999999</v>
      </c>
      <c r="L7" s="6">
        <v>105751.63054</v>
      </c>
      <c r="M7" s="6"/>
      <c r="N7" s="17">
        <f t="shared" si="0"/>
        <v>1567494.0157999999</v>
      </c>
      <c r="P7" s="12"/>
    </row>
    <row r="8" spans="1:16" x14ac:dyDescent="0.35">
      <c r="A8" s="18" t="s">
        <v>31</v>
      </c>
      <c r="B8" s="6">
        <v>4418</v>
      </c>
      <c r="C8" s="6">
        <v>12401</v>
      </c>
      <c r="D8" s="6">
        <v>6943</v>
      </c>
      <c r="E8" s="6">
        <v>-2258</v>
      </c>
      <c r="F8" s="6">
        <v>2754</v>
      </c>
      <c r="G8" s="6">
        <v>80</v>
      </c>
      <c r="H8" s="6">
        <v>14359</v>
      </c>
      <c r="I8" s="6">
        <v>6576</v>
      </c>
      <c r="J8" s="6">
        <v>10312</v>
      </c>
      <c r="K8" s="6">
        <v>10538</v>
      </c>
      <c r="L8" s="6">
        <v>0</v>
      </c>
      <c r="M8" s="6"/>
      <c r="N8" s="17">
        <f t="shared" si="0"/>
        <v>66123</v>
      </c>
      <c r="P8" s="12"/>
    </row>
    <row r="9" spans="1:16" x14ac:dyDescent="0.35">
      <c r="A9" s="18" t="s">
        <v>32</v>
      </c>
      <c r="B9" s="6">
        <v>2015.08896</v>
      </c>
      <c r="C9" s="6">
        <v>912.56713999999999</v>
      </c>
      <c r="D9" s="6">
        <v>3487</v>
      </c>
      <c r="E9" s="6">
        <v>1981.1053400000001</v>
      </c>
      <c r="F9" s="6">
        <v>1621.67184</v>
      </c>
      <c r="G9" s="6">
        <v>3087.6846599999999</v>
      </c>
      <c r="H9" s="6">
        <v>0</v>
      </c>
      <c r="I9" s="6">
        <v>0</v>
      </c>
      <c r="J9" s="6">
        <v>0</v>
      </c>
      <c r="K9" s="6">
        <v>0</v>
      </c>
      <c r="L9" s="6">
        <v>0</v>
      </c>
      <c r="M9" s="6"/>
      <c r="N9" s="17">
        <f t="shared" si="0"/>
        <v>13105.11794</v>
      </c>
      <c r="P9" s="12"/>
    </row>
    <row r="10" spans="1:16" x14ac:dyDescent="0.35">
      <c r="A10" s="18" t="s">
        <v>33</v>
      </c>
      <c r="B10" s="6">
        <v>0</v>
      </c>
      <c r="C10" s="6">
        <v>0</v>
      </c>
      <c r="D10" s="6">
        <v>0</v>
      </c>
      <c r="E10" s="6">
        <v>0</v>
      </c>
      <c r="F10" s="6">
        <v>0</v>
      </c>
      <c r="G10" s="6">
        <v>0</v>
      </c>
      <c r="H10" s="6">
        <v>0</v>
      </c>
      <c r="I10" s="6">
        <v>0</v>
      </c>
      <c r="J10" s="6">
        <v>0</v>
      </c>
      <c r="K10" s="6">
        <v>0</v>
      </c>
      <c r="L10" s="6">
        <v>0</v>
      </c>
      <c r="M10" s="6"/>
      <c r="N10" s="17">
        <f t="shared" si="0"/>
        <v>0</v>
      </c>
      <c r="P10" s="12"/>
    </row>
    <row r="11" spans="1:16" x14ac:dyDescent="0.35">
      <c r="A11" s="18" t="s">
        <v>34</v>
      </c>
      <c r="B11" s="6">
        <v>54213</v>
      </c>
      <c r="C11" s="6">
        <v>30200</v>
      </c>
      <c r="D11" s="6">
        <v>25546</v>
      </c>
      <c r="E11" s="6">
        <v>43635.807999999997</v>
      </c>
      <c r="F11" s="6">
        <v>0</v>
      </c>
      <c r="G11" s="6">
        <v>4880</v>
      </c>
      <c r="H11" s="6">
        <v>61599</v>
      </c>
      <c r="I11" s="6">
        <v>51030</v>
      </c>
      <c r="J11" s="6">
        <v>51210</v>
      </c>
      <c r="K11" s="6">
        <v>67240</v>
      </c>
      <c r="L11" s="6">
        <v>28980</v>
      </c>
      <c r="M11" s="6"/>
      <c r="N11" s="17">
        <f t="shared" si="0"/>
        <v>418533.80799999996</v>
      </c>
      <c r="P11" s="12"/>
    </row>
    <row r="12" spans="1:16" x14ac:dyDescent="0.35">
      <c r="A12" s="18" t="s">
        <v>35</v>
      </c>
      <c r="B12" s="6">
        <v>265952</v>
      </c>
      <c r="C12" s="6">
        <v>340233.5</v>
      </c>
      <c r="D12" s="6">
        <v>328460</v>
      </c>
      <c r="E12" s="6">
        <v>231747</v>
      </c>
      <c r="F12" s="6">
        <v>28029.5</v>
      </c>
      <c r="G12" s="6">
        <v>24386.5</v>
      </c>
      <c r="H12" s="6">
        <v>62300</v>
      </c>
      <c r="I12" s="6">
        <v>147419</v>
      </c>
      <c r="J12" s="6">
        <v>45629.5</v>
      </c>
      <c r="K12" s="6">
        <v>74520</v>
      </c>
      <c r="L12" s="6">
        <v>198677</v>
      </c>
      <c r="M12" s="6"/>
      <c r="N12" s="17">
        <f t="shared" si="0"/>
        <v>1747354</v>
      </c>
      <c r="P12" s="12"/>
    </row>
    <row r="13" spans="1:16" x14ac:dyDescent="0.35">
      <c r="A13" s="18" t="s">
        <v>36</v>
      </c>
      <c r="B13" s="6">
        <v>37562.18</v>
      </c>
      <c r="C13" s="6">
        <v>135180.72</v>
      </c>
      <c r="D13" s="6">
        <v>97332.74</v>
      </c>
      <c r="E13" s="6">
        <v>134658.26</v>
      </c>
      <c r="F13" s="6">
        <v>34927.919999999998</v>
      </c>
      <c r="G13" s="6">
        <v>82532.14</v>
      </c>
      <c r="H13" s="6">
        <v>158441.32</v>
      </c>
      <c r="I13" s="6">
        <v>156881.44</v>
      </c>
      <c r="J13" s="6">
        <v>136400.82</v>
      </c>
      <c r="K13" s="6">
        <v>122699.88</v>
      </c>
      <c r="L13" s="6">
        <v>74980.36</v>
      </c>
      <c r="M13" s="6"/>
      <c r="N13" s="17">
        <f t="shared" si="0"/>
        <v>1171597.78</v>
      </c>
      <c r="P13" s="12"/>
    </row>
    <row r="14" spans="1:16" x14ac:dyDescent="0.35">
      <c r="A14" s="18" t="s">
        <v>37</v>
      </c>
      <c r="B14" s="6">
        <v>582924.76</v>
      </c>
      <c r="C14" s="6">
        <v>856998.5</v>
      </c>
      <c r="D14" s="6">
        <v>701263.18259999994</v>
      </c>
      <c r="E14" s="6">
        <v>538897.07999999996</v>
      </c>
      <c r="F14" s="6">
        <v>110803.6</v>
      </c>
      <c r="G14" s="6">
        <v>200431.2</v>
      </c>
      <c r="H14" s="6">
        <v>727101.92</v>
      </c>
      <c r="I14" s="6">
        <v>1053220.3264200001</v>
      </c>
      <c r="J14" s="6">
        <v>639536.87820000004</v>
      </c>
      <c r="K14" s="6">
        <v>894341.22117999999</v>
      </c>
      <c r="L14" s="6">
        <v>1046087.5255399999</v>
      </c>
      <c r="M14" s="6"/>
      <c r="N14" s="17">
        <f t="shared" si="0"/>
        <v>7351606.1939400006</v>
      </c>
      <c r="P14" s="12"/>
    </row>
    <row r="15" spans="1:16" x14ac:dyDescent="0.35">
      <c r="A15" s="18" t="s">
        <v>38</v>
      </c>
      <c r="B15" s="6">
        <v>5983.8865999999998</v>
      </c>
      <c r="C15" s="6">
        <v>18978.875800000002</v>
      </c>
      <c r="D15" s="6">
        <v>7238.5744000000004</v>
      </c>
      <c r="E15" s="6">
        <v>9321.5138000000006</v>
      </c>
      <c r="F15" s="6">
        <v>0</v>
      </c>
      <c r="G15" s="6">
        <v>12467.480799999999</v>
      </c>
      <c r="H15" s="6">
        <v>10806.8542</v>
      </c>
      <c r="I15" s="6">
        <v>12097.9422</v>
      </c>
      <c r="J15" s="6">
        <v>12342.377200000001</v>
      </c>
      <c r="K15" s="6">
        <v>41747.3776</v>
      </c>
      <c r="L15" s="6">
        <v>20389.7336</v>
      </c>
      <c r="M15" s="6"/>
      <c r="N15" s="17">
        <f t="shared" si="0"/>
        <v>151374.61620000002</v>
      </c>
      <c r="P15" s="12"/>
    </row>
    <row r="16" spans="1:16" x14ac:dyDescent="0.35">
      <c r="A16" s="18" t="s">
        <v>39</v>
      </c>
      <c r="B16" s="6">
        <v>0</v>
      </c>
      <c r="C16" s="6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6">
        <v>0</v>
      </c>
      <c r="L16" s="6">
        <v>0</v>
      </c>
      <c r="M16" s="6"/>
      <c r="N16" s="17">
        <f t="shared" si="0"/>
        <v>0</v>
      </c>
      <c r="P16" s="12"/>
    </row>
    <row r="17" spans="1:16" x14ac:dyDescent="0.35">
      <c r="A17" s="18" t="s">
        <v>40</v>
      </c>
      <c r="B17" s="6">
        <v>0</v>
      </c>
      <c r="C17" s="6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  <c r="K17" s="6">
        <v>0</v>
      </c>
      <c r="L17" s="6">
        <v>0</v>
      </c>
      <c r="M17" s="6"/>
      <c r="N17" s="17">
        <f t="shared" si="0"/>
        <v>0</v>
      </c>
      <c r="P17" s="12"/>
    </row>
    <row r="18" spans="1:16" x14ac:dyDescent="0.35">
      <c r="A18" s="18" t="s">
        <v>41</v>
      </c>
      <c r="B18" s="6">
        <v>26311.6214</v>
      </c>
      <c r="C18" s="6">
        <v>19854.90596</v>
      </c>
      <c r="D18" s="6">
        <v>20879</v>
      </c>
      <c r="E18" s="6">
        <v>22918.313699999999</v>
      </c>
      <c r="F18" s="6">
        <v>1575.0611799999999</v>
      </c>
      <c r="G18" s="6">
        <v>23577.21154</v>
      </c>
      <c r="H18" s="6">
        <v>26113.531060000001</v>
      </c>
      <c r="I18" s="6">
        <v>14004.54746</v>
      </c>
      <c r="J18" s="6">
        <v>13850.97308</v>
      </c>
      <c r="K18" s="6">
        <v>1737.02</v>
      </c>
      <c r="L18" s="6">
        <v>0</v>
      </c>
      <c r="M18" s="6"/>
      <c r="N18" s="17">
        <f t="shared" si="0"/>
        <v>170822.18538000001</v>
      </c>
      <c r="P18" s="12"/>
    </row>
    <row r="19" spans="1:16" x14ac:dyDescent="0.35">
      <c r="A19" s="31" t="s">
        <v>42</v>
      </c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17">
        <f t="shared" si="0"/>
        <v>0</v>
      </c>
      <c r="P19" s="12"/>
    </row>
    <row r="20" spans="1:16" ht="15" customHeight="1" thickBot="1" x14ac:dyDescent="0.4">
      <c r="A20" s="18" t="s">
        <v>43</v>
      </c>
      <c r="B20" s="7">
        <v>0</v>
      </c>
      <c r="C20" s="7">
        <v>0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  <c r="K20" s="6">
        <v>0</v>
      </c>
      <c r="L20" s="6">
        <v>0</v>
      </c>
      <c r="M20" s="6"/>
      <c r="N20" s="17">
        <f t="shared" si="0"/>
        <v>0</v>
      </c>
    </row>
    <row r="21" spans="1:16" ht="15.5" customHeight="1" thickTop="1" thickBot="1" x14ac:dyDescent="0.4">
      <c r="A21" s="22" t="s">
        <v>44</v>
      </c>
      <c r="B21" s="23">
        <f t="shared" ref="B21:M21" si="1">+SUM(B5:B20)</f>
        <v>3287334.2392000002</v>
      </c>
      <c r="C21" s="23">
        <f t="shared" si="1"/>
        <v>3798197.8511400004</v>
      </c>
      <c r="D21" s="23">
        <f t="shared" si="1"/>
        <v>3527887.0390399997</v>
      </c>
      <c r="E21" s="23">
        <f t="shared" si="1"/>
        <v>2952152.1548799993</v>
      </c>
      <c r="F21" s="23">
        <f t="shared" si="1"/>
        <v>944322.08834000002</v>
      </c>
      <c r="G21" s="23">
        <f t="shared" si="1"/>
        <v>2978224.5320000001</v>
      </c>
      <c r="H21" s="23">
        <f t="shared" si="1"/>
        <v>4061636.7734799995</v>
      </c>
      <c r="I21" s="23">
        <f t="shared" si="1"/>
        <v>4309966.8322800007</v>
      </c>
      <c r="J21" s="23">
        <f t="shared" si="1"/>
        <v>3625921.8087800001</v>
      </c>
      <c r="K21" s="23">
        <f t="shared" si="1"/>
        <v>3966512.2875399995</v>
      </c>
      <c r="L21" s="23">
        <f t="shared" si="1"/>
        <v>4015080.9956799997</v>
      </c>
      <c r="M21" s="23"/>
      <c r="N21" s="24">
        <f t="shared" si="0"/>
        <v>37467236.602360003</v>
      </c>
    </row>
    <row r="22" spans="1:16" ht="15.5" customHeight="1" thickTop="1" thickBot="1" x14ac:dyDescent="0.4">
      <c r="A22" s="25" t="s">
        <v>45</v>
      </c>
      <c r="B22" s="26">
        <v>617568.66657999996</v>
      </c>
      <c r="C22" s="26">
        <v>636086.52709999995</v>
      </c>
      <c r="D22" s="27">
        <v>749272.52778</v>
      </c>
      <c r="E22" s="27">
        <v>273292.89825999999</v>
      </c>
      <c r="F22" s="27">
        <v>38706.768660000002</v>
      </c>
      <c r="G22" s="27">
        <v>335680.01438000001</v>
      </c>
      <c r="H22" s="27">
        <v>670461.28417999996</v>
      </c>
      <c r="I22" s="27">
        <v>1163939.5286000001</v>
      </c>
      <c r="J22" s="27">
        <v>895292.11806000001</v>
      </c>
      <c r="K22" s="27">
        <v>698756.36245999997</v>
      </c>
      <c r="L22" s="27">
        <v>523491.29822</v>
      </c>
      <c r="M22" s="27"/>
      <c r="N22" s="28">
        <f>+SUM(B22:M22)</f>
        <v>6602547.9942800002</v>
      </c>
    </row>
    <row r="23" spans="1:16" ht="15.5" customHeight="1" thickTop="1" thickBot="1" x14ac:dyDescent="0.4">
      <c r="A23" s="8" t="s">
        <v>15</v>
      </c>
      <c r="B23" s="29">
        <f t="shared" ref="B23:M23" si="2">+B21+B22</f>
        <v>3904902.9057800001</v>
      </c>
      <c r="C23" s="29">
        <f t="shared" si="2"/>
        <v>4434284.3782400005</v>
      </c>
      <c r="D23" s="29">
        <f t="shared" si="2"/>
        <v>4277159.5668199994</v>
      </c>
      <c r="E23" s="29">
        <f t="shared" si="2"/>
        <v>3225445.0531399995</v>
      </c>
      <c r="F23" s="29">
        <f t="shared" si="2"/>
        <v>983028.85700000008</v>
      </c>
      <c r="G23" s="29">
        <f t="shared" si="2"/>
        <v>3313904.5463800002</v>
      </c>
      <c r="H23" s="29">
        <f t="shared" si="2"/>
        <v>4732098.0576599995</v>
      </c>
      <c r="I23" s="29">
        <f t="shared" si="2"/>
        <v>5473906.3608800005</v>
      </c>
      <c r="J23" s="29">
        <f t="shared" si="2"/>
        <v>4521213.9268399999</v>
      </c>
      <c r="K23" s="29">
        <f t="shared" si="2"/>
        <v>4665268.6499999994</v>
      </c>
      <c r="L23" s="29">
        <f t="shared" si="2"/>
        <v>4538572.2938999999</v>
      </c>
      <c r="M23" s="29"/>
      <c r="N23" s="30">
        <f>SUM(B23:M23)</f>
        <v>44069784.596639998</v>
      </c>
    </row>
    <row r="26" spans="1:16" x14ac:dyDescent="0.35">
      <c r="B26" s="12"/>
    </row>
  </sheetData>
  <conditionalFormatting sqref="C1:X2 C3:W3">
    <cfRule type="cellIs" dxfId="0" priority="1" stopIfTrue="1" operator="equal">
      <formula>0</formula>
    </cfRule>
  </conditionalFormatting>
  <printOptions horizontalCentered="1"/>
  <pageMargins left="0.15748031496062992" right="0.15748031496062992" top="0.98425196850393704" bottom="0.98425196850393704" header="0.51181102362204722" footer="0.51181102362204722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Ventas Por Régimen</vt:lpstr>
      <vt:lpstr>Ventas mdo mes 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Ernesto Rebolledo</dc:creator>
  <cp:lastModifiedBy>Alexander Banguera Obregon</cp:lastModifiedBy>
  <dcterms:created xsi:type="dcterms:W3CDTF">2018-05-04T22:53:35Z</dcterms:created>
  <dcterms:modified xsi:type="dcterms:W3CDTF">2021-12-06T13:25:10Z</dcterms:modified>
</cp:coreProperties>
</file>