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0.0.4\Temas Generales\Liquidación FEPA\Liquidaciones\LIQUIDACIONES 2026\Resumen\"/>
    </mc:Choice>
  </mc:AlternateContent>
  <xr:revisionPtr revIDLastSave="0" documentId="13_ncr:1_{C19D77E6-2A00-401A-9F93-07690358C2C9}" xr6:coauthVersionLast="47" xr6:coauthVersionMax="47" xr10:uidLastSave="{00000000-0000-0000-0000-000000000000}"/>
  <bookViews>
    <workbookView xWindow="28680" yWindow="-120" windowWidth="29040" windowHeight="15720" xr2:uid="{DC85E14C-EDE1-49A7-A890-A78E6991A412}"/>
  </bookViews>
  <sheets>
    <sheet name="Ventas Por Régimen" sheetId="3" r:id="rId1"/>
    <sheet name="Ventas mdo mes P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3" l="1"/>
  <c r="N9" i="3"/>
  <c r="N12" i="3"/>
  <c r="N17" i="3" s="1"/>
  <c r="B17" i="3"/>
  <c r="C17" i="3"/>
  <c r="D17" i="3"/>
  <c r="E17" i="3"/>
  <c r="F17" i="3"/>
  <c r="G17" i="3"/>
  <c r="H17" i="3"/>
  <c r="I17" i="3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B21" i="4"/>
  <c r="N21" i="4" s="1"/>
  <c r="C21" i="4"/>
  <c r="D21" i="4"/>
  <c r="E21" i="4"/>
  <c r="F21" i="4"/>
  <c r="G21" i="4"/>
  <c r="H21" i="4"/>
  <c r="I21" i="4"/>
  <c r="N22" i="4"/>
  <c r="C23" i="4"/>
  <c r="D23" i="4"/>
  <c r="E23" i="4"/>
  <c r="F23" i="4"/>
  <c r="G23" i="4"/>
  <c r="H23" i="4"/>
  <c r="I23" i="4"/>
  <c r="B23" i="4" l="1"/>
  <c r="N23" i="4" s="1"/>
</calcChain>
</file>

<file path=xl/sharedStrings.xml><?xml version="1.0" encoding="utf-8"?>
<sst xmlns="http://schemas.openxmlformats.org/spreadsheetml/2006/main" count="64" uniqueCount="46">
  <si>
    <t>FONDO DE ESTABILIZACIÓN DE PRECIOS DEL AZÚCAR</t>
  </si>
  <si>
    <t>VENTAS Y FACTOR DE PONDERACIÓN POR RÉGIMEN DE LIQUIDACIÓN - AGOSTO. 2026 QQ</t>
  </si>
  <si>
    <t>Ingenios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</si>
  <si>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</si>
  <si>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</si>
  <si>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</si>
  <si>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</si>
  <si>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</si>
  <si>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</si>
  <si>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</si>
  <si>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</si>
  <si>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</si>
  <si>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</si>
  <si>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</si>
  <si>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</si>
  <si>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</si>
  <si>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Régimen Temporal</t>
  </si>
  <si>
    <t xml:space="preserve">   - Ventas</t>
  </si>
  <si>
    <t xml:space="preserve">   - Factor de Ponderación (ZiEm)</t>
  </si>
  <si>
    <t xml:space="preserve">   - Factor de Ponderación (ZiE)</t>
  </si>
  <si>
    <t xml:space="preserve">   - qq sobre limite preferencial</t>
  </si>
  <si>
    <t>Régimen Regular</t>
  </si>
  <si>
    <t xml:space="preserve">   - Factor de Ponderación (ZiRm)</t>
  </si>
  <si>
    <t xml:space="preserve">   - Factor de Ponderación (ZiR)</t>
  </si>
  <si>
    <t>Total</t>
  </si>
  <si>
    <t xml:space="preserve">   - Factor de Ponderación (Zm)</t>
  </si>
  <si>
    <t xml:space="preserve">   - Factor de Ponderación (Z)</t>
  </si>
  <si>
    <t>OPERACIONES DEL SECTOR POR MERCADO AGOSTO DE 2026 QQ</t>
  </si>
  <si>
    <t>Nacional Tradicional</t>
  </si>
  <si>
    <t>Interno Especial</t>
  </si>
  <si>
    <t>Expoconjunta blanco</t>
  </si>
  <si>
    <t>Expoconjunta crudo</t>
  </si>
  <si>
    <t>Crudo concentrados</t>
  </si>
  <si>
    <t>Crudo alcohol no carburante</t>
  </si>
  <si>
    <t>Exportaciones a Ecuador</t>
  </si>
  <si>
    <t>Exportaciones a Perú</t>
  </si>
  <si>
    <t>Exportaciones Cuota USA</t>
  </si>
  <si>
    <t>Exportaciones Resto del Mundo</t>
  </si>
  <si>
    <t>Miel Virgen</t>
  </si>
  <si>
    <t>Jugo claro</t>
  </si>
  <si>
    <t>Miel primera</t>
  </si>
  <si>
    <t>Miel segunda</t>
  </si>
  <si>
    <t>HTM</t>
  </si>
  <si>
    <t>Coyuntural</t>
  </si>
  <si>
    <t>Total Azúcar</t>
  </si>
  <si>
    <t>Alcohol equivalente en Azúcar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</si>
</sst>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P_t_a_-;\-* #,##0\ _P_t_a_-;_-* &quot;-&quot;\ _P_t_a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1" fillId="0" borderId="0" xfId="2"/>
    <xf numFmtId="0" fontId="3" fillId="0" borderId="1" xfId="2" applyFont="1" applyBorder="1"/>
    <xf numFmtId="10" fontId="3" fillId="0" borderId="5" xfId="1" applyNumberFormat="1" applyFont="1" applyBorder="1"/>
    <xf numFmtId="10" fontId="3" fillId="0" borderId="6" xfId="1" applyNumberFormat="1" applyFont="1" applyBorder="1"/>
    <xf numFmtId="3" fontId="3" fillId="0" borderId="5" xfId="2" applyNumberFormat="1" applyFont="1" applyBorder="1"/>
    <xf numFmtId="3" fontId="3" fillId="0" borderId="6" xfId="2" applyNumberFormat="1" applyFont="1" applyBorder="1"/>
    <xf numFmtId="0" fontId="2" fillId="0" borderId="2" xfId="2" applyFont="1" applyBorder="1"/>
    <xf numFmtId="10" fontId="3" fillId="0" borderId="3" xfId="2" applyNumberFormat="1" applyFont="1" applyBorder="1"/>
    <xf numFmtId="10" fontId="3" fillId="0" borderId="4" xfId="2" applyNumberFormat="1" applyFont="1" applyBorder="1"/>
    <xf numFmtId="0" fontId="3" fillId="0" borderId="0" xfId="2" applyFont="1"/>
    <xf numFmtId="3" fontId="3" fillId="0" borderId="0" xfId="2" applyNumberFormat="1" applyFont="1"/>
    <xf numFmtId="0" fontId="3" fillId="0" borderId="8" xfId="2" applyFont="1" applyBorder="1"/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3" fontId="3" fillId="0" borderId="7" xfId="2" applyNumberFormat="1" applyFont="1" applyBorder="1"/>
    <xf numFmtId="10" fontId="3" fillId="0" borderId="7" xfId="1" applyNumberFormat="1" applyFont="1" applyBorder="1"/>
    <xf numFmtId="0" fontId="3" fillId="0" borderId="2" xfId="2" quotePrefix="1" applyFont="1" applyBorder="1"/>
    <xf numFmtId="10" fontId="3" fillId="0" borderId="13" xfId="1" applyNumberFormat="1" applyFont="1" applyBorder="1"/>
    <xf numFmtId="0" fontId="2" fillId="0" borderId="14" xfId="2" applyFont="1" applyBorder="1"/>
    <xf numFmtId="3" fontId="2" fillId="0" borderId="15" xfId="2" applyNumberFormat="1" applyFont="1" applyBorder="1"/>
    <xf numFmtId="3" fontId="2" fillId="0" borderId="16" xfId="2" applyNumberFormat="1" applyFont="1" applyBorder="1"/>
    <xf numFmtId="0" fontId="3" fillId="0" borderId="14" xfId="2" applyFont="1" applyBorder="1"/>
    <xf numFmtId="3" fontId="3" fillId="0" borderId="15" xfId="2" applyNumberFormat="1" applyFont="1" applyBorder="1"/>
    <xf numFmtId="3" fontId="3" fillId="0" borderId="17" xfId="2" applyNumberFormat="1" applyFont="1" applyBorder="1"/>
    <xf numFmtId="3" fontId="3" fillId="0" borderId="16" xfId="2" applyNumberFormat="1" applyFont="1" applyBorder="1"/>
    <xf numFmtId="3" fontId="2" fillId="0" borderId="4" xfId="2" applyNumberFormat="1" applyFont="1" applyBorder="1"/>
    <xf numFmtId="3" fontId="2" fillId="0" borderId="13" xfId="2" applyNumberFormat="1" applyFont="1" applyBorder="1"/>
  </cellXfs>
  <cellStyles count="6">
    <cellStyle name="Comma 2" xfId="3" xr:uid="{E40D21C0-6FAD-41C3-A872-0235F17C57CE}"/>
    <cellStyle name="Millares [0] 3" xfId="4" xr:uid="{04B6A3ED-BA25-4A8A-9374-7911BD61A7EA}"/>
    <cellStyle name="Normal" xfId="0" builtinId="0"/>
    <cellStyle name="Normal 2 2" xfId="2" xr:uid="{C8B4805B-31A5-4B6C-AFFC-F9A4F8514216}"/>
    <cellStyle name="Normal 3 2" xfId="5" xr:uid="{01DC88AA-E26B-4D95-91A7-C89BFB3D0AFB}"/>
    <cellStyle name="Porcentaje" xfId="1" builtinId="5"/>
  </cellStyles>
  <dxfs count="2"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0109-7D17-4274-A6F4-68EA95AC666E}">
  <sheetPr>
    <pageSetUpPr autoPageBreaks="0" fitToPage="1"/>
  </sheetPr>
  <dimension ref="A1:P29"/>
  <sheetViews>
    <sheetView showGridLines="0" tabSelected="1" showRuler="0" zoomScaleNormal="100" workbookViewId="0"/>
  </sheetViews>
  <sheetFormatPr baseColWidth="10" defaultColWidth="12" defaultRowHeight="14.5" x14ac:dyDescent="0.35"/>
  <cols>
    <col min="1" max="1" width="32.81640625" customWidth="1"/>
    <col min="2" max="2" width="12" customWidth="1"/>
  </cols>
  <sheetData>
    <row r="1" spans="1: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/>
    </row>
    <row r="2" spans="1:16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6" ht="14.75" customHeight="1" thickBot="1" x14ac:dyDescent="0.4"/>
    <row r="4" spans="1:16" s="11" customFormat="1" ht="15" customHeight="1" thickTop="1" thickBot="1" x14ac:dyDescent="0.4">
      <c r="A4" s="14" t="s">
        <v>2</v>
      </c>
      <c r="B4" s="15" t="s">
        <v>3</v>
      </c>
      <c r="C4" s="15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7" t="s">
        <v>15</v>
      </c>
    </row>
    <row r="5" spans="1:16" x14ac:dyDescent="0.35">
      <c r="A5" s="3" t="s">
        <v>16</v>
      </c>
      <c r="B5" s="7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18"/>
      <c r="P5" s="12"/>
    </row>
    <row r="6" spans="1:16" x14ac:dyDescent="0.35">
      <c r="A6" s="13" t="s">
        <v>17</v>
      </c>
      <c r="B6" s="6">
        <v>92226.296000000002</v>
      </c>
      <c r="C6" s="6">
        <v>92760</v>
      </c>
      <c r="D6" s="6">
        <v>89760.75</v>
      </c>
      <c r="E6" s="6">
        <v>54481.5</v>
      </c>
      <c r="F6" s="6">
        <v>73665.75</v>
      </c>
      <c r="G6" s="6">
        <v>60063</v>
      </c>
      <c r="H6" s="6">
        <v>80903.5</v>
      </c>
      <c r="I6" s="6">
        <v>69898.75</v>
      </c>
      <c r="J6" s="6"/>
      <c r="K6" s="6"/>
      <c r="L6" s="6"/>
      <c r="M6" s="6"/>
      <c r="N6" s="18">
        <f>+SUM(B6:M6)</f>
        <v>613759.54599999997</v>
      </c>
      <c r="P6" s="12"/>
    </row>
    <row r="7" spans="1:16" x14ac:dyDescent="0.35">
      <c r="A7" s="13" t="s">
        <v>18</v>
      </c>
      <c r="B7" s="5">
        <v>0</v>
      </c>
      <c r="C7" s="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/>
      <c r="K7" s="4"/>
      <c r="L7" s="4"/>
      <c r="M7" s="4"/>
      <c r="N7" s="19"/>
      <c r="P7" s="12"/>
    </row>
    <row r="8" spans="1:16" x14ac:dyDescent="0.35">
      <c r="A8" s="13" t="s">
        <v>19</v>
      </c>
      <c r="B8" s="5">
        <v>0</v>
      </c>
      <c r="C8" s="5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/>
      <c r="K8" s="4"/>
      <c r="L8" s="4"/>
      <c r="M8" s="4"/>
      <c r="N8" s="19"/>
      <c r="P8" s="12"/>
    </row>
    <row r="9" spans="1:16" x14ac:dyDescent="0.35">
      <c r="A9" s="13" t="s">
        <v>20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/>
      <c r="K9" s="6"/>
      <c r="L9" s="6"/>
      <c r="M9" s="6"/>
      <c r="N9" s="18">
        <f>+SUM(B9:M9)</f>
        <v>0</v>
      </c>
      <c r="P9" s="12"/>
    </row>
    <row r="10" spans="1:16" x14ac:dyDescent="0.35">
      <c r="A10" s="13"/>
      <c r="B10" s="7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18"/>
      <c r="P10" s="12"/>
    </row>
    <row r="11" spans="1:16" x14ac:dyDescent="0.35">
      <c r="A11" s="13" t="s">
        <v>21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18"/>
      <c r="P11" s="12"/>
    </row>
    <row r="12" spans="1:16" x14ac:dyDescent="0.35">
      <c r="A12" s="13" t="s">
        <v>17</v>
      </c>
      <c r="B12" s="6">
        <v>3511454.5215619998</v>
      </c>
      <c r="C12" s="6">
        <v>3563889.2727224999</v>
      </c>
      <c r="D12" s="6">
        <v>3930267.7138168002</v>
      </c>
      <c r="E12" s="6">
        <v>3991056.4715668</v>
      </c>
      <c r="F12" s="6">
        <v>3313621.0813294002</v>
      </c>
      <c r="G12" s="6">
        <v>4150240.7672513998</v>
      </c>
      <c r="H12" s="6">
        <v>4324858.2661018996</v>
      </c>
      <c r="I12" s="6">
        <v>4447366.7794538001</v>
      </c>
      <c r="J12" s="6"/>
      <c r="K12" s="6"/>
      <c r="L12" s="6"/>
      <c r="M12" s="6"/>
      <c r="N12" s="18">
        <f>+SUM(B12:M12)</f>
        <v>31232754.873804599</v>
      </c>
      <c r="P12" s="12"/>
    </row>
    <row r="13" spans="1:16" x14ac:dyDescent="0.35">
      <c r="A13" s="13" t="s">
        <v>22</v>
      </c>
      <c r="B13" s="4">
        <v>0.54179391383006004</v>
      </c>
      <c r="C13" s="4">
        <v>0.54823568808106005</v>
      </c>
      <c r="D13" s="4">
        <v>0.57879671604834104</v>
      </c>
      <c r="E13" s="4">
        <v>0.58163757169849095</v>
      </c>
      <c r="F13" s="4">
        <v>0.47277491916391201</v>
      </c>
      <c r="G13" s="4">
        <v>0.57043576541109597</v>
      </c>
      <c r="H13" s="4">
        <v>0.53806046322331602</v>
      </c>
      <c r="I13" s="4">
        <v>0.56838684784540205</v>
      </c>
      <c r="J13" s="4"/>
      <c r="K13" s="4"/>
      <c r="L13" s="4"/>
      <c r="M13" s="4"/>
      <c r="N13" s="19"/>
      <c r="P13" s="12"/>
    </row>
    <row r="14" spans="1:16" x14ac:dyDescent="0.35">
      <c r="A14" s="13" t="s">
        <v>23</v>
      </c>
      <c r="B14" s="4">
        <v>0.54179391383006004</v>
      </c>
      <c r="C14" s="4">
        <v>0.54493095560569704</v>
      </c>
      <c r="D14" s="4">
        <v>0.55686207126717902</v>
      </c>
      <c r="E14" s="4">
        <v>0.56354514746429996</v>
      </c>
      <c r="F14" s="4">
        <v>0.54790169941889699</v>
      </c>
      <c r="G14" s="4">
        <v>0.55196095256213795</v>
      </c>
      <c r="H14" s="4">
        <v>0.54979427496574096</v>
      </c>
      <c r="I14" s="4">
        <v>0.55244554580220795</v>
      </c>
      <c r="J14" s="4"/>
      <c r="K14" s="4"/>
      <c r="L14" s="4"/>
      <c r="M14" s="4"/>
      <c r="N14" s="19"/>
      <c r="P14" s="12"/>
    </row>
    <row r="15" spans="1:16" x14ac:dyDescent="0.35">
      <c r="A15" s="13"/>
      <c r="B15" s="7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  <c r="N15" s="18"/>
      <c r="P15" s="12"/>
    </row>
    <row r="16" spans="1:16" x14ac:dyDescent="0.35">
      <c r="A16" s="13" t="s">
        <v>24</v>
      </c>
      <c r="B16" s="7"/>
      <c r="C16" s="7"/>
      <c r="D16" s="6"/>
      <c r="E16" s="6"/>
      <c r="F16" s="6"/>
      <c r="G16" s="6"/>
      <c r="H16" s="6"/>
      <c r="I16" s="6"/>
      <c r="J16" s="6"/>
      <c r="K16" s="6"/>
      <c r="L16" s="6"/>
      <c r="M16" s="6"/>
      <c r="N16" s="18"/>
      <c r="P16" s="12"/>
    </row>
    <row r="17" spans="1:16" x14ac:dyDescent="0.35">
      <c r="A17" s="13" t="s">
        <v>17</v>
      </c>
      <c r="B17" s="6">
        <f t="shared" ref="B17:M17" si="0">+B12+B6</f>
        <v>3603680.8175619999</v>
      </c>
      <c r="C17" s="6">
        <f t="shared" si="0"/>
        <v>3656649.2727224999</v>
      </c>
      <c r="D17" s="6">
        <f t="shared" si="0"/>
        <v>4020028.4638168002</v>
      </c>
      <c r="E17" s="6">
        <f t="shared" si="0"/>
        <v>4045537.9715668</v>
      </c>
      <c r="F17" s="6">
        <f t="shared" si="0"/>
        <v>3387286.8313294002</v>
      </c>
      <c r="G17" s="6">
        <f t="shared" si="0"/>
        <v>4210303.7672514003</v>
      </c>
      <c r="H17" s="6">
        <f t="shared" si="0"/>
        <v>4405761.7661018996</v>
      </c>
      <c r="I17" s="6">
        <f t="shared" si="0"/>
        <v>4517265.5294538001</v>
      </c>
      <c r="J17" s="6"/>
      <c r="K17" s="6"/>
      <c r="L17" s="6"/>
      <c r="M17" s="6"/>
      <c r="N17" s="18">
        <f>+N6+N12</f>
        <v>31846514.419804599</v>
      </c>
      <c r="P17" s="12"/>
    </row>
    <row r="18" spans="1:16" x14ac:dyDescent="0.35">
      <c r="A18" s="13" t="s">
        <v>25</v>
      </c>
      <c r="B18" s="5">
        <v>0.58710880895413797</v>
      </c>
      <c r="C18" s="5">
        <v>0.61740542664922105</v>
      </c>
      <c r="D18" s="4">
        <v>0.63928432599178198</v>
      </c>
      <c r="E18" s="4">
        <v>0.63635624678244096</v>
      </c>
      <c r="F18" s="4">
        <v>0.57139821589906004</v>
      </c>
      <c r="G18" s="4">
        <v>0.64572851052548896</v>
      </c>
      <c r="H18" s="4">
        <v>0.62200391743120398</v>
      </c>
      <c r="I18" s="4">
        <v>0.64384093779923701</v>
      </c>
      <c r="J18" s="4"/>
      <c r="K18" s="4"/>
      <c r="L18" s="4"/>
      <c r="M18" s="4"/>
      <c r="N18" s="19"/>
      <c r="P18" s="12"/>
    </row>
    <row r="19" spans="1:16" ht="14.75" customHeight="1" thickBot="1" x14ac:dyDescent="0.4">
      <c r="A19" s="20" t="s">
        <v>26</v>
      </c>
      <c r="B19" s="10">
        <v>0.58710880895413797</v>
      </c>
      <c r="C19" s="10">
        <v>0.60236763378483305</v>
      </c>
      <c r="D19" s="9">
        <v>0.61552378948237896</v>
      </c>
      <c r="E19" s="9">
        <v>0.62102288031255004</v>
      </c>
      <c r="F19" s="9">
        <v>0.61204028397550803</v>
      </c>
      <c r="G19" s="9">
        <v>0.61822772249158597</v>
      </c>
      <c r="H19" s="9">
        <v>0.61883648475040498</v>
      </c>
      <c r="I19" s="9">
        <v>0.62238323879549096</v>
      </c>
      <c r="J19" s="9"/>
      <c r="K19" s="9"/>
      <c r="L19" s="9"/>
      <c r="M19" s="9"/>
      <c r="N19" s="21"/>
      <c r="P19" s="12"/>
    </row>
    <row r="20" spans="1:16" s="2" customFormat="1" ht="12.25" customHeight="1" x14ac:dyDescent="0.25"/>
    <row r="21" spans="1:16" s="2" customFormat="1" ht="12.25" customHeight="1" x14ac:dyDescent="0.25"/>
    <row r="22" spans="1:16" s="2" customFormat="1" ht="12.25" customHeight="1" x14ac:dyDescent="0.25"/>
    <row r="23" spans="1:16" s="2" customFormat="1" ht="12.25" customHeight="1" x14ac:dyDescent="0.25"/>
    <row r="24" spans="1:16" s="2" customFormat="1" ht="12.25" customHeight="1" x14ac:dyDescent="0.25"/>
    <row r="25" spans="1:16" s="2" customFormat="1" ht="12.25" customHeight="1" x14ac:dyDescent="0.25"/>
    <row r="26" spans="1:16" s="2" customFormat="1" ht="12.25" customHeight="1" x14ac:dyDescent="0.25"/>
    <row r="29" spans="1:16" x14ac:dyDescent="0.35">
      <c r="B29" s="12"/>
    </row>
  </sheetData>
  <conditionalFormatting sqref="C1:X2 C3:W3">
    <cfRule type="cellIs" dxfId="1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08EC-534E-43F4-86D3-882B9F02B4CD}">
  <sheetPr>
    <pageSetUpPr autoPageBreaks="0" fitToPage="1"/>
  </sheetPr>
  <dimension ref="A1:P26"/>
  <sheetViews>
    <sheetView showGridLines="0" showRuler="0" zoomScaleNormal="100" workbookViewId="0"/>
  </sheetViews>
  <sheetFormatPr baseColWidth="10" defaultColWidth="12" defaultRowHeight="14.5" x14ac:dyDescent="0.35"/>
  <cols>
    <col min="1" max="1" width="31.453125" customWidth="1"/>
    <col min="2" max="2" width="12" customWidth="1"/>
  </cols>
  <sheetData>
    <row r="1" spans="1: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/>
    </row>
    <row r="2" spans="1:16" x14ac:dyDescent="0.35">
      <c r="A2" s="1" t="s">
        <v>27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6" ht="14.75" customHeight="1" thickBot="1" x14ac:dyDescent="0.4"/>
    <row r="4" spans="1:16" s="11" customFormat="1" ht="15" customHeight="1" thickTop="1" thickBot="1" x14ac:dyDescent="0.4">
      <c r="A4" s="14" t="s">
        <v>2</v>
      </c>
      <c r="B4" s="15" t="s">
        <v>3</v>
      </c>
      <c r="C4" s="15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7" t="s">
        <v>15</v>
      </c>
    </row>
    <row r="5" spans="1:16" x14ac:dyDescent="0.35">
      <c r="A5" s="3" t="s">
        <v>28</v>
      </c>
      <c r="B5" s="7">
        <v>1487928.0649123001</v>
      </c>
      <c r="C5" s="7">
        <v>1399014.1683906999</v>
      </c>
      <c r="D5" s="6">
        <v>1450087.2768579</v>
      </c>
      <c r="E5" s="6">
        <v>1471134.6117646999</v>
      </c>
      <c r="F5" s="6">
        <v>1451797.1791693999</v>
      </c>
      <c r="G5" s="6">
        <v>1491590.5867643</v>
      </c>
      <c r="H5" s="6">
        <v>1665360.6883179001</v>
      </c>
      <c r="I5" s="6">
        <v>1608865.0546821</v>
      </c>
      <c r="J5" s="6"/>
      <c r="K5" s="6"/>
      <c r="L5" s="6"/>
      <c r="M5" s="6"/>
      <c r="N5" s="18">
        <f t="shared" ref="N5:N21" si="0">SUM(B5:M5)</f>
        <v>12025777.6308593</v>
      </c>
      <c r="P5" s="12"/>
    </row>
    <row r="6" spans="1:16" x14ac:dyDescent="0.35">
      <c r="A6" s="13" t="s">
        <v>29</v>
      </c>
      <c r="B6" s="6">
        <v>654614.3313969</v>
      </c>
      <c r="C6" s="6">
        <v>393346.73097440001</v>
      </c>
      <c r="D6" s="6">
        <v>451705.40309699997</v>
      </c>
      <c r="E6" s="6">
        <v>580809.17389640003</v>
      </c>
      <c r="F6" s="6">
        <v>378035.62970749999</v>
      </c>
      <c r="G6" s="6">
        <v>460232.3582666</v>
      </c>
      <c r="H6" s="6">
        <v>606591.93035589997</v>
      </c>
      <c r="I6" s="6">
        <v>667953.27164960001</v>
      </c>
      <c r="J6" s="6"/>
      <c r="K6" s="6"/>
      <c r="L6" s="6"/>
      <c r="M6" s="6"/>
      <c r="N6" s="18">
        <f t="shared" si="0"/>
        <v>4193288.8293443001</v>
      </c>
      <c r="P6" s="12"/>
    </row>
    <row r="7" spans="1:16" x14ac:dyDescent="0.35">
      <c r="A7" s="13" t="s">
        <v>30</v>
      </c>
      <c r="B7" s="6">
        <v>120148.99717</v>
      </c>
      <c r="C7" s="6">
        <v>191775.935</v>
      </c>
      <c r="D7" s="6">
        <v>245045.69500000001</v>
      </c>
      <c r="E7" s="6">
        <v>182324.44</v>
      </c>
      <c r="F7" s="6">
        <v>153816.69399999999</v>
      </c>
      <c r="G7" s="6">
        <v>175275.32800000001</v>
      </c>
      <c r="H7" s="6">
        <v>146285.82663</v>
      </c>
      <c r="I7" s="6">
        <v>109807.44198</v>
      </c>
      <c r="J7" s="6"/>
      <c r="K7" s="6"/>
      <c r="L7" s="6"/>
      <c r="M7" s="6"/>
      <c r="N7" s="18">
        <f t="shared" si="0"/>
        <v>1324480.3577800002</v>
      </c>
      <c r="P7" s="12"/>
    </row>
    <row r="8" spans="1:16" x14ac:dyDescent="0.35">
      <c r="A8" s="13" t="s">
        <v>31</v>
      </c>
      <c r="B8" s="6">
        <v>2714</v>
      </c>
      <c r="C8" s="6">
        <v>807.5</v>
      </c>
      <c r="D8" s="6">
        <v>5530.8</v>
      </c>
      <c r="E8" s="6">
        <v>1237</v>
      </c>
      <c r="F8" s="6">
        <v>3902</v>
      </c>
      <c r="G8" s="6">
        <v>4403.8</v>
      </c>
      <c r="H8" s="6">
        <v>1996</v>
      </c>
      <c r="I8" s="6">
        <v>0</v>
      </c>
      <c r="J8" s="6"/>
      <c r="K8" s="6"/>
      <c r="L8" s="6"/>
      <c r="M8" s="6"/>
      <c r="N8" s="18">
        <f t="shared" si="0"/>
        <v>20591.099999999999</v>
      </c>
      <c r="P8" s="12"/>
    </row>
    <row r="9" spans="1:16" x14ac:dyDescent="0.35">
      <c r="A9" s="13" t="s">
        <v>32</v>
      </c>
      <c r="B9" s="6">
        <v>0</v>
      </c>
      <c r="C9" s="6">
        <v>814.68266640000002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/>
      <c r="K9" s="6"/>
      <c r="L9" s="6"/>
      <c r="M9" s="6"/>
      <c r="N9" s="18">
        <f t="shared" si="0"/>
        <v>814.68266640000002</v>
      </c>
      <c r="P9" s="12"/>
    </row>
    <row r="10" spans="1:16" x14ac:dyDescent="0.35">
      <c r="A10" s="13" t="s">
        <v>33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/>
      <c r="K10" s="6"/>
      <c r="L10" s="6"/>
      <c r="M10" s="6"/>
      <c r="N10" s="18">
        <f t="shared" si="0"/>
        <v>0</v>
      </c>
      <c r="P10" s="12"/>
    </row>
    <row r="11" spans="1:16" x14ac:dyDescent="0.35">
      <c r="A11" s="13" t="s">
        <v>34</v>
      </c>
      <c r="B11" s="6">
        <v>127169</v>
      </c>
      <c r="C11" s="6">
        <v>8400</v>
      </c>
      <c r="D11" s="6">
        <v>7380</v>
      </c>
      <c r="E11" s="6">
        <v>8300</v>
      </c>
      <c r="F11" s="6">
        <v>5050</v>
      </c>
      <c r="G11" s="6">
        <v>140933</v>
      </c>
      <c r="H11" s="6">
        <v>177573</v>
      </c>
      <c r="I11" s="6">
        <v>158119</v>
      </c>
      <c r="J11" s="6"/>
      <c r="K11" s="6"/>
      <c r="L11" s="6"/>
      <c r="M11" s="6"/>
      <c r="N11" s="18">
        <f t="shared" si="0"/>
        <v>632924</v>
      </c>
      <c r="P11" s="12"/>
    </row>
    <row r="12" spans="1:16" x14ac:dyDescent="0.35">
      <c r="A12" s="13" t="s">
        <v>35</v>
      </c>
      <c r="B12" s="6">
        <v>230789</v>
      </c>
      <c r="C12" s="6">
        <v>319037</v>
      </c>
      <c r="D12" s="6">
        <v>302426</v>
      </c>
      <c r="E12" s="6">
        <v>348831</v>
      </c>
      <c r="F12" s="6">
        <v>213011</v>
      </c>
      <c r="G12" s="6">
        <v>174140</v>
      </c>
      <c r="H12" s="6">
        <v>213837</v>
      </c>
      <c r="I12" s="6">
        <v>286398</v>
      </c>
      <c r="J12" s="6"/>
      <c r="K12" s="6"/>
      <c r="L12" s="6"/>
      <c r="M12" s="6"/>
      <c r="N12" s="18">
        <f t="shared" si="0"/>
        <v>2088469</v>
      </c>
      <c r="P12" s="12"/>
    </row>
    <row r="13" spans="1:16" x14ac:dyDescent="0.35">
      <c r="A13" s="13" t="s">
        <v>36</v>
      </c>
      <c r="B13" s="6">
        <v>51112.86</v>
      </c>
      <c r="C13" s="6">
        <v>91946.92</v>
      </c>
      <c r="D13" s="6">
        <v>133854.82</v>
      </c>
      <c r="E13" s="6">
        <v>111061.36</v>
      </c>
      <c r="F13" s="6">
        <v>57667.44</v>
      </c>
      <c r="G13" s="6">
        <v>138376.29999999999</v>
      </c>
      <c r="H13" s="6">
        <v>144521.76</v>
      </c>
      <c r="I13" s="6">
        <v>148958.64000000001</v>
      </c>
      <c r="J13" s="6"/>
      <c r="K13" s="6"/>
      <c r="L13" s="6"/>
      <c r="M13" s="6"/>
      <c r="N13" s="18">
        <f t="shared" si="0"/>
        <v>877500.1</v>
      </c>
      <c r="P13" s="12"/>
    </row>
    <row r="14" spans="1:16" x14ac:dyDescent="0.35">
      <c r="A14" s="13" t="s">
        <v>37</v>
      </c>
      <c r="B14" s="6">
        <v>429193.31628000003</v>
      </c>
      <c r="C14" s="6">
        <v>547724.02</v>
      </c>
      <c r="D14" s="6">
        <v>691746.72</v>
      </c>
      <c r="E14" s="6">
        <v>705487.85125499999</v>
      </c>
      <c r="F14" s="6">
        <v>395862.34</v>
      </c>
      <c r="G14" s="6">
        <v>781806.51468300004</v>
      </c>
      <c r="H14" s="6">
        <v>526514.31999999995</v>
      </c>
      <c r="I14" s="6">
        <v>639645.66</v>
      </c>
      <c r="J14" s="6"/>
      <c r="K14" s="6"/>
      <c r="L14" s="6"/>
      <c r="M14" s="6"/>
      <c r="N14" s="18">
        <f t="shared" si="0"/>
        <v>4717980.7422179999</v>
      </c>
      <c r="P14" s="12"/>
    </row>
    <row r="15" spans="1:16" x14ac:dyDescent="0.35">
      <c r="A15" s="13" t="s">
        <v>38</v>
      </c>
      <c r="B15" s="6">
        <v>23676.132799999999</v>
      </c>
      <c r="C15" s="6">
        <v>21223.929400000001</v>
      </c>
      <c r="D15" s="6">
        <v>19715.1266</v>
      </c>
      <c r="E15" s="6">
        <v>20554.313600000001</v>
      </c>
      <c r="F15" s="6">
        <v>20316.565200000001</v>
      </c>
      <c r="G15" s="6">
        <v>15369.804599999999</v>
      </c>
      <c r="H15" s="6">
        <v>15816.0398</v>
      </c>
      <c r="I15" s="6">
        <v>8620.8304000000007</v>
      </c>
      <c r="J15" s="6"/>
      <c r="K15" s="6"/>
      <c r="L15" s="6"/>
      <c r="M15" s="6"/>
      <c r="N15" s="18">
        <f t="shared" si="0"/>
        <v>145292.74240000002</v>
      </c>
      <c r="P15" s="12"/>
    </row>
    <row r="16" spans="1:16" x14ac:dyDescent="0.35">
      <c r="A16" s="13" t="s">
        <v>39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/>
      <c r="K16" s="6"/>
      <c r="L16" s="6"/>
      <c r="M16" s="6"/>
      <c r="N16" s="18">
        <f t="shared" si="0"/>
        <v>0</v>
      </c>
      <c r="P16" s="12"/>
    </row>
    <row r="17" spans="1:16" x14ac:dyDescent="0.35">
      <c r="A17" s="13" t="s">
        <v>40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/>
      <c r="K17" s="6"/>
      <c r="L17" s="6"/>
      <c r="M17" s="6"/>
      <c r="N17" s="18">
        <f t="shared" si="0"/>
        <v>0</v>
      </c>
      <c r="P17" s="12"/>
    </row>
    <row r="18" spans="1:16" x14ac:dyDescent="0.35">
      <c r="A18" s="13" t="s">
        <v>41</v>
      </c>
      <c r="B18" s="6">
        <v>10893.754415400001</v>
      </c>
      <c r="C18" s="6">
        <v>10119.6640606</v>
      </c>
      <c r="D18" s="6">
        <v>11888.853701800001</v>
      </c>
      <c r="E18" s="6">
        <v>10928.022271600001</v>
      </c>
      <c r="F18" s="6">
        <v>8140.6453328999996</v>
      </c>
      <c r="G18" s="6">
        <v>10446.4235947</v>
      </c>
      <c r="H18" s="6">
        <v>12781.5056054</v>
      </c>
      <c r="I18" s="6">
        <v>10055.0745694</v>
      </c>
      <c r="J18" s="6"/>
      <c r="K18" s="6"/>
      <c r="L18" s="6"/>
      <c r="M18" s="6"/>
      <c r="N18" s="18">
        <f t="shared" si="0"/>
        <v>85253.943551799981</v>
      </c>
      <c r="P18" s="12"/>
    </row>
    <row r="19" spans="1:16" x14ac:dyDescent="0.35">
      <c r="A19" s="13" t="s">
        <v>42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8">
        <f t="shared" si="0"/>
        <v>0</v>
      </c>
      <c r="P19" s="12"/>
    </row>
    <row r="20" spans="1:16" ht="14.75" customHeight="1" thickBot="1" x14ac:dyDescent="0.4">
      <c r="A20" s="13" t="s">
        <v>43</v>
      </c>
      <c r="B20" s="7">
        <v>0</v>
      </c>
      <c r="C20" s="7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/>
      <c r="K20" s="6"/>
      <c r="L20" s="6"/>
      <c r="M20" s="6"/>
      <c r="N20" s="18">
        <f t="shared" si="0"/>
        <v>0</v>
      </c>
    </row>
    <row r="21" spans="1:16" ht="15" customHeight="1" thickTop="1" thickBot="1" x14ac:dyDescent="0.4">
      <c r="A21" s="22" t="s">
        <v>44</v>
      </c>
      <c r="B21" s="23">
        <f t="shared" ref="B21:M21" si="1">+SUM(B5:B20)</f>
        <v>3138239.4569745995</v>
      </c>
      <c r="C21" s="23">
        <f t="shared" si="1"/>
        <v>2984210.5504921</v>
      </c>
      <c r="D21" s="23">
        <f t="shared" si="1"/>
        <v>3319380.6952566998</v>
      </c>
      <c r="E21" s="23">
        <f t="shared" si="1"/>
        <v>3440667.7727876999</v>
      </c>
      <c r="F21" s="23">
        <f t="shared" si="1"/>
        <v>2687599.4934097999</v>
      </c>
      <c r="G21" s="23">
        <f t="shared" si="1"/>
        <v>3392574.1159085999</v>
      </c>
      <c r="H21" s="23">
        <f t="shared" si="1"/>
        <v>3511278.0707092001</v>
      </c>
      <c r="I21" s="23">
        <f t="shared" si="1"/>
        <v>3638422.9732811004</v>
      </c>
      <c r="J21" s="23"/>
      <c r="K21" s="23"/>
      <c r="L21" s="23"/>
      <c r="M21" s="23"/>
      <c r="N21" s="24">
        <f t="shared" si="0"/>
        <v>26112373.128819797</v>
      </c>
    </row>
    <row r="22" spans="1:16" ht="15" customHeight="1" thickTop="1" thickBot="1" x14ac:dyDescent="0.4">
      <c r="A22" s="25" t="s">
        <v>45</v>
      </c>
      <c r="B22" s="26">
        <v>465441.36058739998</v>
      </c>
      <c r="C22" s="26">
        <v>672438.72223039996</v>
      </c>
      <c r="D22" s="27">
        <v>700647.7685601</v>
      </c>
      <c r="E22" s="27">
        <v>604870.19877909997</v>
      </c>
      <c r="F22" s="27">
        <v>699687.33791959996</v>
      </c>
      <c r="G22" s="27">
        <v>817729.6513428</v>
      </c>
      <c r="H22" s="27">
        <v>894483.69539270003</v>
      </c>
      <c r="I22" s="27">
        <v>878842.55617270002</v>
      </c>
      <c r="J22" s="27"/>
      <c r="K22" s="27"/>
      <c r="L22" s="27"/>
      <c r="M22" s="27"/>
      <c r="N22" s="28">
        <f>+SUM(B22:M22)</f>
        <v>5734141.2909847992</v>
      </c>
    </row>
    <row r="23" spans="1:16" ht="15" customHeight="1" thickTop="1" thickBot="1" x14ac:dyDescent="0.4">
      <c r="A23" s="8" t="s">
        <v>15</v>
      </c>
      <c r="B23" s="29">
        <f t="shared" ref="B23:M23" si="2">+B21+B22</f>
        <v>3603680.8175619994</v>
      </c>
      <c r="C23" s="29">
        <f t="shared" si="2"/>
        <v>3656649.2727224999</v>
      </c>
      <c r="D23" s="29">
        <f t="shared" si="2"/>
        <v>4020028.4638167997</v>
      </c>
      <c r="E23" s="29">
        <f t="shared" si="2"/>
        <v>4045537.9715668</v>
      </c>
      <c r="F23" s="29">
        <f t="shared" si="2"/>
        <v>3387286.8313293997</v>
      </c>
      <c r="G23" s="29">
        <f t="shared" si="2"/>
        <v>4210303.7672514003</v>
      </c>
      <c r="H23" s="29">
        <f t="shared" si="2"/>
        <v>4405761.7661019005</v>
      </c>
      <c r="I23" s="29">
        <f t="shared" si="2"/>
        <v>4517265.5294538001</v>
      </c>
      <c r="J23" s="29"/>
      <c r="K23" s="29"/>
      <c r="L23" s="29"/>
      <c r="M23" s="29"/>
      <c r="N23" s="30">
        <f>SUM(B23:M23)</f>
        <v>31846514.419804599</v>
      </c>
    </row>
    <row r="26" spans="1:16" x14ac:dyDescent="0.35">
      <c r="B26" s="12"/>
    </row>
  </sheetData>
  <conditionalFormatting sqref="C1:X2 C3:W3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Ventas Por Régimen</vt:lpstr>
      <vt:lpstr>Ventas mdo mes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Banguera Obregon</dc:creator>
  <cp:lastModifiedBy>Juan Sebastian Naranjo</cp:lastModifiedBy>
  <dcterms:created xsi:type="dcterms:W3CDTF">2026-02-05T02:24:40Z</dcterms:created>
  <dcterms:modified xsi:type="dcterms:W3CDTF">2026-09-04T16:27:13Z</dcterms:modified>
</cp:coreProperties>
</file>